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835" activeTab="0"/>
  </bookViews>
  <sheets>
    <sheet name="cot-me2013" sheetId="1" r:id="rId1"/>
    <sheet name="Hoja1" sheetId="2" r:id="rId2"/>
    <sheet name="Hoja2" sheetId="3" r:id="rId3"/>
    <sheet name="Hoja3" sheetId="4" r:id="rId4"/>
  </sheets>
  <definedNames>
    <definedName name="_xlnm.Print_Area" localSheetId="0">'cot-me2013'!$A$1:$J$244</definedName>
  </definedNames>
  <calcPr fullCalcOnLoad="1"/>
</workbook>
</file>

<file path=xl/sharedStrings.xml><?xml version="1.0" encoding="utf-8"?>
<sst xmlns="http://schemas.openxmlformats.org/spreadsheetml/2006/main" count="509" uniqueCount="211">
  <si>
    <t>CAPTURAS SALMÓN 2013</t>
  </si>
  <si>
    <t>Distribución por Cotos y Meses</t>
  </si>
  <si>
    <t>RIO DEVA-CARES</t>
  </si>
  <si>
    <t>RIO</t>
  </si>
  <si>
    <t>COTO</t>
  </si>
  <si>
    <t>MAR</t>
  </si>
  <si>
    <t>ABR</t>
  </si>
  <si>
    <t>MAY</t>
  </si>
  <si>
    <t>JUN</t>
  </si>
  <si>
    <t>JUL</t>
  </si>
  <si>
    <t>TOT.</t>
  </si>
  <si>
    <t>CARES</t>
  </si>
  <si>
    <t>MIÑANCES</t>
  </si>
  <si>
    <t>ARRUDO</t>
  </si>
  <si>
    <t>PTE.CALDABONES</t>
  </si>
  <si>
    <t>PTE. LA VIDRE</t>
  </si>
  <si>
    <t>LA HIGAR</t>
  </si>
  <si>
    <t>PEÑACAIDA</t>
  </si>
  <si>
    <t>RESERV.NISERIAS</t>
  </si>
  <si>
    <t>COTO NISERIAS</t>
  </si>
  <si>
    <t>RUBENA</t>
  </si>
  <si>
    <t>JACES</t>
  </si>
  <si>
    <t>PUENTE VIEJO</t>
  </si>
  <si>
    <t>LA ENCINA</t>
  </si>
  <si>
    <t>DEVA-PARCIAL</t>
  </si>
  <si>
    <t>EL SEU</t>
  </si>
  <si>
    <t>TRESCARES</t>
  </si>
  <si>
    <t>PARED DEL AGUA</t>
  </si>
  <si>
    <t>MILDON</t>
  </si>
  <si>
    <t>PIEDRAGONERO</t>
  </si>
  <si>
    <t>BARTALO</t>
  </si>
  <si>
    <t>TOTAL COTOS CARES</t>
  </si>
  <si>
    <t>DEVA</t>
  </si>
  <si>
    <t>MONEJO</t>
  </si>
  <si>
    <t>EL TILO</t>
  </si>
  <si>
    <t>EL COLLU</t>
  </si>
  <si>
    <t>LA CONCHA</t>
  </si>
  <si>
    <t>LA INDIA</t>
  </si>
  <si>
    <t>EL CIGARRILLO</t>
  </si>
  <si>
    <t>LA ESTACADA</t>
  </si>
  <si>
    <t>TABLON DE LA TORRE</t>
  </si>
  <si>
    <t>DEVA COMPARTIDOS</t>
  </si>
  <si>
    <t>CHURRO</t>
  </si>
  <si>
    <t>DEVA-PARCIAL COMPARTIDOS  LA REGUERA</t>
  </si>
  <si>
    <t xml:space="preserve">  LA REGUERA</t>
  </si>
  <si>
    <t>VILDE</t>
  </si>
  <si>
    <t>PUENTE LLES</t>
  </si>
  <si>
    <t>PEÑARREDONDA</t>
  </si>
  <si>
    <t>ARENAL</t>
  </si>
  <si>
    <t>TOTAL COTOS DEVA</t>
  </si>
  <si>
    <t>CAR-DEVA</t>
  </si>
  <si>
    <t>TOTAL COTOS</t>
  </si>
  <si>
    <t>TOTAL LIBRE</t>
  </si>
  <si>
    <t>TOTAL RIO</t>
  </si>
  <si>
    <t>% DE LIBRES</t>
  </si>
  <si>
    <t>DEVA-CANTABRIA</t>
  </si>
  <si>
    <t>RIO EO</t>
  </si>
  <si>
    <t>EO-GAL</t>
  </si>
  <si>
    <t>SALMEAN</t>
  </si>
  <si>
    <t>PTNOVO1</t>
  </si>
  <si>
    <t>PTNOVO2</t>
  </si>
  <si>
    <t>PTNOVO3</t>
  </si>
  <si>
    <t>EO</t>
  </si>
  <si>
    <t>PTNOVO4 CAIRO</t>
  </si>
  <si>
    <t>PTNOVO5 PEDRIDO</t>
  </si>
  <si>
    <t>SM</t>
  </si>
  <si>
    <t>ST1 PIAGO MAYOR</t>
  </si>
  <si>
    <t>REFUGIO</t>
  </si>
  <si>
    <t>ST2 ESTREITOS</t>
  </si>
  <si>
    <t>ST3 LOUREDAL</t>
  </si>
  <si>
    <t>ST4 LA VOLTA</t>
  </si>
  <si>
    <t>ST5 GONZALVO</t>
  </si>
  <si>
    <t>ST6 PTE.STIRSO</t>
  </si>
  <si>
    <t>Libr sin muerte</t>
  </si>
  <si>
    <t>ABRES1 LA PEÑA</t>
  </si>
  <si>
    <t>LAS FONTES</t>
  </si>
  <si>
    <t>XESTEIRA</t>
  </si>
  <si>
    <t>PARCIAL</t>
  </si>
  <si>
    <t>ABRES4 REIBOA</t>
  </si>
  <si>
    <t>ABRES5 LOUSIDE</t>
  </si>
  <si>
    <t>ABRES6 BARCAS</t>
  </si>
  <si>
    <t>ABRES7 CARBALLON</t>
  </si>
  <si>
    <t>ABRES8 POZON</t>
  </si>
  <si>
    <t>ABRES9 CANAVEIRAS</t>
  </si>
  <si>
    <t>EO-AST</t>
  </si>
  <si>
    <t>LIBRE ABRES XESTEIRA (LA)</t>
  </si>
  <si>
    <t>TOTAL  EO AST + COMP GAL (CT+LA)</t>
  </si>
  <si>
    <t>TOTAL EO (GAL)</t>
  </si>
  <si>
    <t>TOTAL EO</t>
  </si>
  <si>
    <t>RIO ESVA</t>
  </si>
  <si>
    <t>ESVA</t>
  </si>
  <si>
    <t>PIEDRA BLANCA</t>
  </si>
  <si>
    <t>RANON (VEDADO)</t>
  </si>
  <si>
    <t>CHAMBERI</t>
  </si>
  <si>
    <t>CORTINA</t>
  </si>
  <si>
    <t>TREVIAS (Libre)</t>
  </si>
  <si>
    <t>BRIEVES</t>
  </si>
  <si>
    <t>LA CHANONA (TR)</t>
  </si>
  <si>
    <t>RESTIELLO (TR)</t>
  </si>
  <si>
    <t>PAREDES (TR)</t>
  </si>
  <si>
    <t>LA CENTRAL (TR)</t>
  </si>
  <si>
    <t>AGÜERA (TR)</t>
  </si>
  <si>
    <t>RIO NAVIA</t>
  </si>
  <si>
    <t>NAVIA</t>
  </si>
  <si>
    <t>ARBON</t>
  </si>
  <si>
    <t>SANTIANES</t>
  </si>
  <si>
    <t>LIBRE</t>
  </si>
  <si>
    <t>RIO PORCIA</t>
  </si>
  <si>
    <t>PORCIA</t>
  </si>
  <si>
    <t xml:space="preserve">            vedado</t>
  </si>
  <si>
    <t>RIO NARCEA</t>
  </si>
  <si>
    <t>NARCEA-Veda</t>
  </si>
  <si>
    <t>VARADONA</t>
  </si>
  <si>
    <t>VALDECUARTAS</t>
  </si>
  <si>
    <t>CONSAS</t>
  </si>
  <si>
    <t>BARZANA</t>
  </si>
  <si>
    <t>VILLANUEVA</t>
  </si>
  <si>
    <t>LAS MESTAS</t>
  </si>
  <si>
    <t>NARCEA</t>
  </si>
  <si>
    <t>LA TEA</t>
  </si>
  <si>
    <t>JUAN CASTAÑO</t>
  </si>
  <si>
    <t>LA LLONGA</t>
  </si>
  <si>
    <t>NARCEA-Parcial</t>
  </si>
  <si>
    <t>PTE. LANEO</t>
  </si>
  <si>
    <t>EL PILAR</t>
  </si>
  <si>
    <t>ARENAS</t>
  </si>
  <si>
    <t>CARBAJAL</t>
  </si>
  <si>
    <t>NARCEA-Libre sm</t>
  </si>
  <si>
    <t>LA DEFENSA</t>
  </si>
  <si>
    <t>EL PUNTAL O PEÑA SOTO .</t>
  </si>
  <si>
    <t>LA GARITA DEL GRILLO .</t>
  </si>
  <si>
    <t>BARZANIELLAS .</t>
  </si>
  <si>
    <t>LOS KIWIS  .</t>
  </si>
  <si>
    <t>LA COLUMNA .</t>
  </si>
  <si>
    <t>LA BOUZA  .</t>
  </si>
  <si>
    <t>EL TEXU  .</t>
  </si>
  <si>
    <t>LA ISLA</t>
  </si>
  <si>
    <t>EL GÜEYU  .</t>
  </si>
  <si>
    <t>EL DESASTRE .</t>
  </si>
  <si>
    <t>EL ZARRO   .</t>
  </si>
  <si>
    <t>PUENTE QUINZANAS .</t>
  </si>
  <si>
    <t xml:space="preserve">EL VISO   .    </t>
  </si>
  <si>
    <t>NALON csm</t>
  </si>
  <si>
    <t>LA FIGAL   .</t>
  </si>
  <si>
    <t>NALON-Parcial</t>
  </si>
  <si>
    <t>CEREZALINA</t>
  </si>
  <si>
    <t>PEÑAULLAN</t>
  </si>
  <si>
    <t>BARCU-LA CERRA</t>
  </si>
  <si>
    <t>ROSICO</t>
  </si>
  <si>
    <t>NALON-NARCEA</t>
  </si>
  <si>
    <t>TOTAL LIBRE NARCEA</t>
  </si>
  <si>
    <t>TOTAL LIBRE NALON</t>
  </si>
  <si>
    <t>T. LIBRE NALON-NARCEA</t>
  </si>
  <si>
    <t>RIO SELLA</t>
  </si>
  <si>
    <t>SELLA</t>
  </si>
  <si>
    <t>LA TEJERA</t>
  </si>
  <si>
    <t>MECEDURA PONGA</t>
  </si>
  <si>
    <t>ESTAYOS</t>
  </si>
  <si>
    <t>LA VARA</t>
  </si>
  <si>
    <t>LA CRUZ</t>
  </si>
  <si>
    <t>CAÑERAS</t>
  </si>
  <si>
    <t>TEMPRANAS</t>
  </si>
  <si>
    <t>GOLONDROSO</t>
  </si>
  <si>
    <t>BREZO</t>
  </si>
  <si>
    <t>SIERRA</t>
  </si>
  <si>
    <t>REMOLINA</t>
  </si>
  <si>
    <t>RICAO</t>
  </si>
  <si>
    <t>LAGO DE ARRIBA</t>
  </si>
  <si>
    <t>LAGO DE ABAJO</t>
  </si>
  <si>
    <t>TORAÑO</t>
  </si>
  <si>
    <t>SELLA-LibreP</t>
  </si>
  <si>
    <t xml:space="preserve">ARRUDO   </t>
  </si>
  <si>
    <t xml:space="preserve">DAMASO   </t>
  </si>
  <si>
    <t xml:space="preserve">MATAGÜES </t>
  </si>
  <si>
    <t>CORIGOS</t>
  </si>
  <si>
    <t xml:space="preserve">EL BOLLU  </t>
  </si>
  <si>
    <t xml:space="preserve">LA BARCA </t>
  </si>
  <si>
    <t xml:space="preserve">ESCRITA </t>
  </si>
  <si>
    <t xml:space="preserve">PUENTE ROMANO </t>
  </si>
  <si>
    <t xml:space="preserve">EL CAPITÁN </t>
  </si>
  <si>
    <t xml:space="preserve">EL PALOMAR </t>
  </si>
  <si>
    <t xml:space="preserve">EL ALISO  </t>
  </si>
  <si>
    <t xml:space="preserve">ROZAONES  </t>
  </si>
  <si>
    <t>EL BARREÑO</t>
  </si>
  <si>
    <t xml:space="preserve">EL BARCO  </t>
  </si>
  <si>
    <t xml:space="preserve">LOS ESPIGONES </t>
  </si>
  <si>
    <t xml:space="preserve">POCIN DE LEO </t>
  </si>
  <si>
    <t xml:space="preserve">EL ARCO  </t>
  </si>
  <si>
    <t xml:space="preserve">PICU LA VIEYA </t>
  </si>
  <si>
    <t xml:space="preserve">EL BARCO TORAÑO  </t>
  </si>
  <si>
    <t xml:space="preserve">LA UÑA   </t>
  </si>
  <si>
    <t xml:space="preserve">CUEVAS  </t>
  </si>
  <si>
    <t xml:space="preserve"> LIBRE</t>
  </si>
  <si>
    <t>ZONA</t>
  </si>
  <si>
    <t>TOTAL</t>
  </si>
  <si>
    <t>CAR-DEVA(AST)</t>
  </si>
  <si>
    <t>COTOS</t>
  </si>
  <si>
    <t xml:space="preserve">ZONA LIBRE </t>
  </si>
  <si>
    <t xml:space="preserve">TOTAL </t>
  </si>
  <si>
    <t xml:space="preserve"> </t>
  </si>
  <si>
    <t xml:space="preserve"> DEVA (CANT)</t>
  </si>
  <si>
    <t>EO (ASTURIAS)</t>
  </si>
  <si>
    <t>COTOS (alguno compartido)</t>
  </si>
  <si>
    <t>TOTAL (AST)</t>
  </si>
  <si>
    <t>% LIBRES (AST)</t>
  </si>
  <si>
    <t>EO (GALICIA)</t>
  </si>
  <si>
    <t>TOTAL (GAL)</t>
  </si>
  <si>
    <t>EO (AST+GAL)</t>
  </si>
  <si>
    <t>ZONA LIBRE</t>
  </si>
  <si>
    <t>TOTAL ASTURIAS</t>
  </si>
  <si>
    <r>
      <t xml:space="preserve">COTOS ASTURIAS </t>
    </r>
    <r>
      <rPr>
        <sz val="10"/>
        <rFont val="Arial"/>
        <family val="2"/>
      </rPr>
      <t>Y COMPARTIDOS</t>
    </r>
    <r>
      <rPr>
        <b/>
        <sz val="10"/>
        <rFont val="Arial"/>
        <family val="0"/>
      </rPr>
      <t xml:space="preserve"> GALICIA (CT)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</si>
</sst>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"/>
    <numFmt numFmtId="181" formatCode="0.0000"/>
    <numFmt numFmtId="182" formatCode="0.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0"/>
    </font>
    <font>
      <b/>
      <sz val="12"/>
      <color indexed="50"/>
      <name val="Arial"/>
      <family val="2"/>
    </font>
    <font>
      <sz val="12"/>
      <color indexed="10"/>
      <name val="Arial"/>
      <family val="0"/>
    </font>
    <font>
      <b/>
      <sz val="12"/>
      <name val="MS Sans Serif"/>
      <family val="0"/>
    </font>
    <font>
      <sz val="12"/>
      <name val="MS Sans Serif"/>
      <family val="0"/>
    </font>
    <font>
      <sz val="12"/>
      <color indexed="50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7" fillId="0" borderId="1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" fontId="4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" fontId="8" fillId="0" borderId="4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1" fontId="4" fillId="0" borderId="7" xfId="0" applyNumberFormat="1" applyFont="1" applyBorder="1" applyAlignment="1">
      <alignment/>
    </xf>
    <xf numFmtId="0" fontId="4" fillId="0" borderId="7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/>
    </xf>
    <xf numFmtId="1" fontId="4" fillId="0" borderId="11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9" fillId="0" borderId="14" xfId="0" applyNumberFormat="1" applyFont="1" applyBorder="1" applyAlignment="1">
      <alignment/>
    </xf>
    <xf numFmtId="1" fontId="9" fillId="0" borderId="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1" fontId="9" fillId="0" borderId="12" xfId="0" applyNumberFormat="1" applyFont="1" applyBorder="1" applyAlignment="1">
      <alignment/>
    </xf>
    <xf numFmtId="1" fontId="9" fillId="0" borderId="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6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11" fillId="0" borderId="2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1" fontId="7" fillId="0" borderId="4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1" fontId="11" fillId="0" borderId="7" xfId="0" applyNumberFormat="1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6" fillId="0" borderId="4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1" fontId="12" fillId="0" borderId="1" xfId="0" applyNumberFormat="1" applyFont="1" applyBorder="1" applyAlignment="1">
      <alignment/>
    </xf>
    <xf numFmtId="1" fontId="12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2" fillId="0" borderId="0" xfId="0" applyFont="1" applyBorder="1" applyAlignment="1">
      <alignment/>
    </xf>
    <xf numFmtId="1" fontId="13" fillId="0" borderId="6" xfId="0" applyNumberFormat="1" applyFont="1" applyBorder="1" applyAlignment="1">
      <alignment/>
    </xf>
    <xf numFmtId="1" fontId="12" fillId="0" borderId="7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9" fillId="0" borderId="2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6" fillId="0" borderId="7" xfId="0" applyFont="1" applyBorder="1" applyAlignment="1">
      <alignment horizontal="centerContinuous"/>
    </xf>
    <xf numFmtId="1" fontId="7" fillId="0" borderId="10" xfId="0" applyNumberFormat="1" applyFont="1" applyBorder="1" applyAlignment="1">
      <alignment/>
    </xf>
    <xf numFmtId="0" fontId="7" fillId="0" borderId="15" xfId="0" applyFont="1" applyBorder="1" applyAlignment="1">
      <alignment horizontal="center"/>
    </xf>
    <xf numFmtId="1" fontId="9" fillId="0" borderId="7" xfId="0" applyNumberFormat="1" applyFont="1" applyBorder="1" applyAlignment="1">
      <alignment/>
    </xf>
    <xf numFmtId="1" fontId="10" fillId="0" borderId="7" xfId="0" applyNumberFormat="1" applyFont="1" applyBorder="1" applyAlignment="1">
      <alignment/>
    </xf>
    <xf numFmtId="182" fontId="4" fillId="0" borderId="8" xfId="0" applyNumberFormat="1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1" fontId="9" fillId="0" borderId="9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1" fontId="6" fillId="0" borderId="9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/>
    </xf>
    <xf numFmtId="1" fontId="7" fillId="0" borderId="10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1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65068504"/>
        <c:axId val="48745625"/>
      </c:bar3DChart>
      <c:catAx>
        <c:axId val="6506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0"/>
        <c:lblOffset val="100"/>
        <c:noMultiLvlLbl val="0"/>
      </c:catAx>
      <c:valAx>
        <c:axId val="48745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1993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36057442"/>
        <c:axId val="56081523"/>
      </c:bar3DChart>
      <c:catAx>
        <c:axId val="36057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0"/>
        <c:lblOffset val="100"/>
        <c:noMultiLvlLbl val="0"/>
      </c:catAx>
      <c:valAx>
        <c:axId val="560815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1994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00FF00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Distribución por rios y zonas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cotos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libre</c:v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gapDepth val="0"/>
        <c:shape val="box"/>
        <c:axId val="34971660"/>
        <c:axId val="46309485"/>
      </c:bar3DChart>
      <c:catAx>
        <c:axId val="34971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RIO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6309485"/>
        <c:crosses val="autoZero"/>
        <c:auto val="0"/>
        <c:lblOffset val="100"/>
        <c:noMultiLvlLbl val="0"/>
      </c:catAx>
      <c:valAx>
        <c:axId val="463094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497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CAPTURAS DE SALMON 1995
Nº de capturas por meses</a:t>
            </a:r>
          </a:p>
        </c:rich>
      </c:tx>
      <c:layout/>
      <c:spPr>
        <a:solidFill>
          <a:srgbClr val="FFFFCC"/>
        </a:solidFill>
        <a:ln w="3175">
          <a:solidFill>
            <a:srgbClr val="FF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CCCCFF"/>
              </a:solidFill>
            </c:spPr>
          </c:dPt>
          <c:dPt>
            <c:idx val="4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'cot-me2013'!#REF!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'cot-me2013'!#REF!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0</xdr:rowOff>
    </xdr:from>
    <xdr:to>
      <xdr:col>0</xdr:col>
      <xdr:colOff>0</xdr:colOff>
      <xdr:row>244</xdr:row>
      <xdr:rowOff>0</xdr:rowOff>
    </xdr:to>
    <xdr:graphicFrame>
      <xdr:nvGraphicFramePr>
        <xdr:cNvPr id="1" name="Chart 1"/>
        <xdr:cNvGraphicFramePr/>
      </xdr:nvGraphicFramePr>
      <xdr:xfrm>
        <a:off x="0" y="49415700"/>
        <a:ext cx="0" cy="19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249</xdr:row>
      <xdr:rowOff>47625</xdr:rowOff>
    </xdr:to>
    <xdr:graphicFrame>
      <xdr:nvGraphicFramePr>
        <xdr:cNvPr id="2" name="Chart 2"/>
        <xdr:cNvGraphicFramePr/>
      </xdr:nvGraphicFramePr>
      <xdr:xfrm>
        <a:off x="0" y="49606200"/>
        <a:ext cx="0" cy="85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243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3" name="Chart 3"/>
        <xdr:cNvGraphicFramePr/>
      </xdr:nvGraphicFramePr>
      <xdr:xfrm>
        <a:off x="0" y="49425225"/>
        <a:ext cx="0" cy="18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251</xdr:row>
      <xdr:rowOff>28575</xdr:rowOff>
    </xdr:to>
    <xdr:graphicFrame>
      <xdr:nvGraphicFramePr>
        <xdr:cNvPr id="4" name="Chart 4"/>
        <xdr:cNvGraphicFramePr/>
      </xdr:nvGraphicFramePr>
      <xdr:xfrm>
        <a:off x="0" y="49606200"/>
        <a:ext cx="0" cy="1162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242</xdr:row>
      <xdr:rowOff>9525</xdr:rowOff>
    </xdr:from>
    <xdr:to>
      <xdr:col>0</xdr:col>
      <xdr:colOff>0</xdr:colOff>
      <xdr:row>244</xdr:row>
      <xdr:rowOff>0</xdr:rowOff>
    </xdr:to>
    <xdr:graphicFrame>
      <xdr:nvGraphicFramePr>
        <xdr:cNvPr id="5" name="Chart 5"/>
        <xdr:cNvGraphicFramePr/>
      </xdr:nvGraphicFramePr>
      <xdr:xfrm>
        <a:off x="0" y="49225200"/>
        <a:ext cx="0" cy="381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244</xdr:row>
      <xdr:rowOff>0</xdr:rowOff>
    </xdr:from>
    <xdr:to>
      <xdr:col>0</xdr:col>
      <xdr:colOff>0</xdr:colOff>
      <xdr:row>248</xdr:row>
      <xdr:rowOff>9525</xdr:rowOff>
    </xdr:to>
    <xdr:graphicFrame>
      <xdr:nvGraphicFramePr>
        <xdr:cNvPr id="6" name="Chart 6"/>
        <xdr:cNvGraphicFramePr/>
      </xdr:nvGraphicFramePr>
      <xdr:xfrm>
        <a:off x="0" y="49606200"/>
        <a:ext cx="0" cy="657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4"/>
  <sheetViews>
    <sheetView tabSelected="1" zoomScaleSheetLayoutView="100" workbookViewId="0" topLeftCell="A1">
      <selection activeCell="D7" sqref="D7"/>
    </sheetView>
  </sheetViews>
  <sheetFormatPr defaultColWidth="11.421875" defaultRowHeight="12.75"/>
  <cols>
    <col min="1" max="1" width="0.13671875" style="6" customWidth="1"/>
    <col min="2" max="2" width="22.57421875" style="6" customWidth="1"/>
    <col min="3" max="3" width="32.140625" style="6" customWidth="1"/>
    <col min="4" max="4" width="9.421875" style="7" customWidth="1"/>
    <col min="5" max="5" width="8.57421875" style="7" customWidth="1"/>
    <col min="6" max="6" width="7.57421875" style="7" customWidth="1"/>
    <col min="7" max="7" width="7.8515625" style="7" customWidth="1"/>
    <col min="8" max="8" width="7.57421875" style="7" customWidth="1"/>
    <col min="9" max="9" width="7.421875" style="7" customWidth="1"/>
    <col min="10" max="10" width="12.140625" style="6" customWidth="1"/>
    <col min="11" max="11" width="17.28125" style="7" customWidth="1"/>
    <col min="12" max="12" width="21.421875" style="7" customWidth="1"/>
    <col min="13" max="16384" width="11.421875" style="6" customWidth="1"/>
  </cols>
  <sheetData>
    <row r="1" spans="1:9" ht="15.75">
      <c r="A1" s="1"/>
      <c r="B1" s="2" t="s">
        <v>0</v>
      </c>
      <c r="C1" s="3"/>
      <c r="D1" s="4"/>
      <c r="E1" s="4"/>
      <c r="F1" s="4"/>
      <c r="G1" s="4"/>
      <c r="H1" s="4"/>
      <c r="I1" s="5"/>
    </row>
    <row r="2" spans="1:9" ht="15.75">
      <c r="A2" s="1"/>
      <c r="B2" s="8" t="s">
        <v>1</v>
      </c>
      <c r="C2" s="9"/>
      <c r="D2" s="10"/>
      <c r="E2" s="10"/>
      <c r="F2" s="10"/>
      <c r="G2" s="10"/>
      <c r="H2" s="10"/>
      <c r="I2" s="11"/>
    </row>
    <row r="3" spans="1:9" ht="16.5" thickBot="1">
      <c r="A3" s="1"/>
      <c r="B3" s="12" t="s">
        <v>2</v>
      </c>
      <c r="C3" s="13"/>
      <c r="D3" s="14"/>
      <c r="E3" s="15"/>
      <c r="F3" s="14">
        <v>45</v>
      </c>
      <c r="G3" s="14">
        <v>51</v>
      </c>
      <c r="H3" s="14">
        <v>4</v>
      </c>
      <c r="I3" s="16"/>
    </row>
    <row r="4" spans="1:9" ht="16.5" thickBot="1">
      <c r="A4" s="17"/>
      <c r="B4" s="18" t="s">
        <v>3</v>
      </c>
      <c r="C4" s="19" t="s">
        <v>4</v>
      </c>
      <c r="D4" s="20" t="s">
        <v>5</v>
      </c>
      <c r="E4" s="20" t="s">
        <v>6</v>
      </c>
      <c r="F4" s="20" t="s">
        <v>7</v>
      </c>
      <c r="G4" s="20" t="s">
        <v>8</v>
      </c>
      <c r="H4" s="20" t="s">
        <v>9</v>
      </c>
      <c r="I4" s="21" t="s">
        <v>10</v>
      </c>
    </row>
    <row r="5" spans="1:10" ht="15.75">
      <c r="A5" s="22">
        <v>61</v>
      </c>
      <c r="B5" s="23" t="s">
        <v>11</v>
      </c>
      <c r="C5" s="24" t="s">
        <v>12</v>
      </c>
      <c r="D5" s="10"/>
      <c r="E5" s="10"/>
      <c r="F5" s="10"/>
      <c r="G5" s="10"/>
      <c r="H5" s="10"/>
      <c r="I5" s="25">
        <f aca="true" t="shared" si="0" ref="I5:I16">SUM(D5:H5)</f>
        <v>0</v>
      </c>
      <c r="J5" s="7"/>
    </row>
    <row r="6" spans="1:10" ht="15.75">
      <c r="A6" s="22">
        <v>60</v>
      </c>
      <c r="B6" s="26" t="s">
        <v>11</v>
      </c>
      <c r="C6" s="24" t="s">
        <v>13</v>
      </c>
      <c r="D6" s="10"/>
      <c r="E6" s="10"/>
      <c r="F6" s="10"/>
      <c r="G6" s="10">
        <v>1</v>
      </c>
      <c r="H6" s="10"/>
      <c r="I6" s="25">
        <f t="shared" si="0"/>
        <v>1</v>
      </c>
      <c r="J6" s="7"/>
    </row>
    <row r="7" spans="1:10" ht="15.75">
      <c r="A7" s="22">
        <v>59</v>
      </c>
      <c r="B7" s="26" t="s">
        <v>11</v>
      </c>
      <c r="C7" s="24" t="s">
        <v>14</v>
      </c>
      <c r="D7" s="10"/>
      <c r="E7" s="10"/>
      <c r="F7" s="10"/>
      <c r="G7" s="10"/>
      <c r="H7" s="10"/>
      <c r="I7" s="25">
        <f t="shared" si="0"/>
        <v>0</v>
      </c>
      <c r="J7" s="7"/>
    </row>
    <row r="8" spans="1:10" ht="15.75">
      <c r="A8" s="22">
        <v>58</v>
      </c>
      <c r="B8" s="26" t="s">
        <v>11</v>
      </c>
      <c r="C8" s="24" t="s">
        <v>15</v>
      </c>
      <c r="D8" s="27"/>
      <c r="E8" s="10"/>
      <c r="F8" s="10"/>
      <c r="G8" s="10">
        <v>1</v>
      </c>
      <c r="H8" s="10"/>
      <c r="I8" s="25">
        <f t="shared" si="0"/>
        <v>1</v>
      </c>
      <c r="J8" s="7"/>
    </row>
    <row r="9" spans="1:10" ht="15.75">
      <c r="A9" s="22">
        <v>57</v>
      </c>
      <c r="B9" s="26" t="s">
        <v>11</v>
      </c>
      <c r="C9" s="24" t="s">
        <v>16</v>
      </c>
      <c r="D9" s="27"/>
      <c r="E9" s="10"/>
      <c r="F9" s="10">
        <v>1</v>
      </c>
      <c r="H9" s="10"/>
      <c r="I9" s="25">
        <f t="shared" si="0"/>
        <v>1</v>
      </c>
      <c r="J9" s="7"/>
    </row>
    <row r="10" spans="1:10" ht="15.75">
      <c r="A10" s="22">
        <v>56</v>
      </c>
      <c r="B10" s="26" t="s">
        <v>11</v>
      </c>
      <c r="C10" s="24" t="s">
        <v>17</v>
      </c>
      <c r="D10" s="27"/>
      <c r="E10" s="10"/>
      <c r="F10" s="10"/>
      <c r="H10" s="27"/>
      <c r="I10" s="25">
        <f t="shared" si="0"/>
        <v>0</v>
      </c>
      <c r="J10" s="7"/>
    </row>
    <row r="11" spans="1:10" ht="15.75">
      <c r="A11" s="22">
        <v>55</v>
      </c>
      <c r="B11" s="26" t="s">
        <v>11</v>
      </c>
      <c r="C11" s="24" t="s">
        <v>18</v>
      </c>
      <c r="D11" s="27"/>
      <c r="E11" s="10"/>
      <c r="F11" s="10"/>
      <c r="H11" s="10"/>
      <c r="I11" s="25">
        <f t="shared" si="0"/>
        <v>0</v>
      </c>
      <c r="J11" s="7"/>
    </row>
    <row r="12" spans="1:10" ht="15.75">
      <c r="A12" s="22">
        <v>54</v>
      </c>
      <c r="B12" s="26" t="s">
        <v>11</v>
      </c>
      <c r="C12" s="24" t="s">
        <v>19</v>
      </c>
      <c r="D12" s="27"/>
      <c r="E12" s="10"/>
      <c r="F12" s="10">
        <v>3</v>
      </c>
      <c r="G12" s="7">
        <v>8</v>
      </c>
      <c r="H12" s="27"/>
      <c r="I12" s="25">
        <f t="shared" si="0"/>
        <v>11</v>
      </c>
      <c r="J12" s="7"/>
    </row>
    <row r="13" spans="1:10" ht="15.75">
      <c r="A13" s="22">
        <v>53</v>
      </c>
      <c r="B13" s="26" t="s">
        <v>11</v>
      </c>
      <c r="C13" s="24" t="s">
        <v>20</v>
      </c>
      <c r="D13" s="27"/>
      <c r="E13" s="10"/>
      <c r="F13" s="10"/>
      <c r="H13" s="10"/>
      <c r="I13" s="25">
        <f t="shared" si="0"/>
        <v>0</v>
      </c>
      <c r="J13" s="7"/>
    </row>
    <row r="14" spans="1:10" ht="15.75">
      <c r="A14" s="22">
        <v>52</v>
      </c>
      <c r="B14" s="26" t="s">
        <v>11</v>
      </c>
      <c r="C14" s="24" t="s">
        <v>21</v>
      </c>
      <c r="D14" s="27"/>
      <c r="E14" s="10"/>
      <c r="F14" s="27">
        <v>2</v>
      </c>
      <c r="G14" s="7">
        <v>1</v>
      </c>
      <c r="H14" s="27"/>
      <c r="I14" s="25">
        <f t="shared" si="0"/>
        <v>3</v>
      </c>
      <c r="J14" s="7"/>
    </row>
    <row r="15" spans="1:10" ht="15.75">
      <c r="A15" s="22">
        <v>50</v>
      </c>
      <c r="B15" s="26" t="s">
        <v>11</v>
      </c>
      <c r="C15" s="24" t="s">
        <v>22</v>
      </c>
      <c r="D15" s="27"/>
      <c r="E15" s="10"/>
      <c r="F15" s="10">
        <v>2</v>
      </c>
      <c r="G15" s="7">
        <v>2</v>
      </c>
      <c r="H15" s="10"/>
      <c r="I15" s="25">
        <f t="shared" si="0"/>
        <v>4</v>
      </c>
      <c r="J15" s="7"/>
    </row>
    <row r="16" spans="1:10" ht="15.75">
      <c r="A16" s="22">
        <v>64</v>
      </c>
      <c r="B16" s="26" t="s">
        <v>11</v>
      </c>
      <c r="C16" s="24" t="s">
        <v>23</v>
      </c>
      <c r="D16" s="27"/>
      <c r="E16" s="10"/>
      <c r="F16" s="10"/>
      <c r="G16" s="28"/>
      <c r="H16" s="28"/>
      <c r="I16" s="25">
        <f t="shared" si="0"/>
        <v>0</v>
      </c>
      <c r="J16" s="7"/>
    </row>
    <row r="17" spans="1:10" ht="15.75">
      <c r="A17" s="22">
        <v>103</v>
      </c>
      <c r="B17" s="26" t="s">
        <v>24</v>
      </c>
      <c r="C17" s="29" t="s">
        <v>25</v>
      </c>
      <c r="D17" s="27"/>
      <c r="E17" s="10"/>
      <c r="F17" s="10"/>
      <c r="G17" s="30"/>
      <c r="H17" s="30"/>
      <c r="I17" s="25"/>
      <c r="J17" s="7"/>
    </row>
    <row r="18" spans="1:10" ht="15.75">
      <c r="A18" s="22">
        <v>104</v>
      </c>
      <c r="B18" s="26" t="s">
        <v>24</v>
      </c>
      <c r="C18" s="29" t="s">
        <v>26</v>
      </c>
      <c r="D18" s="27"/>
      <c r="E18" s="10"/>
      <c r="F18" s="10"/>
      <c r="G18" s="10"/>
      <c r="H18" s="10"/>
      <c r="I18" s="25"/>
      <c r="J18" s="7"/>
    </row>
    <row r="19" spans="1:10" ht="15.75">
      <c r="A19" s="22">
        <v>105</v>
      </c>
      <c r="B19" s="26" t="s">
        <v>24</v>
      </c>
      <c r="C19" s="29" t="s">
        <v>27</v>
      </c>
      <c r="D19" s="27"/>
      <c r="E19" s="10"/>
      <c r="F19" s="10"/>
      <c r="G19" s="10"/>
      <c r="H19" s="10"/>
      <c r="I19" s="25"/>
      <c r="J19" s="7"/>
    </row>
    <row r="20" spans="1:10" ht="15.75">
      <c r="A20" s="22">
        <v>106</v>
      </c>
      <c r="B20" s="26" t="s">
        <v>24</v>
      </c>
      <c r="C20" s="29" t="s">
        <v>28</v>
      </c>
      <c r="D20" s="27"/>
      <c r="E20" s="10"/>
      <c r="F20" s="10"/>
      <c r="G20" s="10"/>
      <c r="H20" s="10"/>
      <c r="I20" s="25"/>
      <c r="J20" s="7"/>
    </row>
    <row r="21" spans="1:10" ht="15.75">
      <c r="A21" s="22"/>
      <c r="B21" s="26" t="s">
        <v>24</v>
      </c>
      <c r="C21" s="29" t="s">
        <v>29</v>
      </c>
      <c r="D21" s="27"/>
      <c r="E21" s="10"/>
      <c r="F21" s="10"/>
      <c r="G21" s="10"/>
      <c r="H21" s="10"/>
      <c r="I21" s="25"/>
      <c r="J21" s="7"/>
    </row>
    <row r="22" spans="1:10" ht="16.5" thickBot="1">
      <c r="A22" s="22">
        <v>107</v>
      </c>
      <c r="B22" s="26" t="s">
        <v>24</v>
      </c>
      <c r="C22" s="29" t="s">
        <v>30</v>
      </c>
      <c r="D22" s="10"/>
      <c r="E22" s="10"/>
      <c r="F22" s="10"/>
      <c r="G22" s="10"/>
      <c r="H22" s="10"/>
      <c r="I22" s="31"/>
      <c r="J22" s="7"/>
    </row>
    <row r="23" spans="1:10" ht="16.5" thickBot="1">
      <c r="A23" s="22"/>
      <c r="B23" s="23" t="s">
        <v>11</v>
      </c>
      <c r="C23" s="32" t="s">
        <v>31</v>
      </c>
      <c r="D23" s="33">
        <f aca="true" t="shared" si="1" ref="D23:I23">SUM(D5:D22)</f>
        <v>0</v>
      </c>
      <c r="E23" s="33">
        <f t="shared" si="1"/>
        <v>0</v>
      </c>
      <c r="F23" s="33">
        <f t="shared" si="1"/>
        <v>8</v>
      </c>
      <c r="G23" s="33">
        <f t="shared" si="1"/>
        <v>13</v>
      </c>
      <c r="H23" s="33">
        <f t="shared" si="1"/>
        <v>0</v>
      </c>
      <c r="I23" s="34">
        <f t="shared" si="1"/>
        <v>21</v>
      </c>
      <c r="J23" s="22"/>
    </row>
    <row r="24" spans="1:10" ht="15.75">
      <c r="A24" s="22">
        <v>49</v>
      </c>
      <c r="B24" s="23" t="s">
        <v>32</v>
      </c>
      <c r="C24" s="23" t="s">
        <v>33</v>
      </c>
      <c r="D24" s="4"/>
      <c r="E24" s="4"/>
      <c r="F24" s="4">
        <v>7</v>
      </c>
      <c r="G24" s="4">
        <v>6</v>
      </c>
      <c r="H24" s="35"/>
      <c r="I24" s="36">
        <f aca="true" t="shared" si="2" ref="I24:I30">SUM(D24:H24)</f>
        <v>13</v>
      </c>
      <c r="J24" s="7"/>
    </row>
    <row r="25" spans="1:10" ht="15.75">
      <c r="A25" s="22">
        <v>48</v>
      </c>
      <c r="B25" s="26" t="s">
        <v>32</v>
      </c>
      <c r="C25" s="26" t="s">
        <v>34</v>
      </c>
      <c r="D25" s="10"/>
      <c r="E25" s="10"/>
      <c r="F25" s="27">
        <v>4</v>
      </c>
      <c r="G25" s="10">
        <v>6</v>
      </c>
      <c r="H25" s="37"/>
      <c r="I25" s="25">
        <f t="shared" si="2"/>
        <v>10</v>
      </c>
      <c r="J25" s="7"/>
    </row>
    <row r="26" spans="1:10" ht="16.5" thickBot="1">
      <c r="A26" s="22">
        <v>47</v>
      </c>
      <c r="B26" s="38" t="s">
        <v>32</v>
      </c>
      <c r="C26" s="38" t="s">
        <v>35</v>
      </c>
      <c r="D26" s="14"/>
      <c r="E26" s="14"/>
      <c r="F26" s="39">
        <v>4</v>
      </c>
      <c r="G26" s="14">
        <v>5</v>
      </c>
      <c r="H26" s="40"/>
      <c r="I26" s="25">
        <f t="shared" si="2"/>
        <v>9</v>
      </c>
      <c r="J26" s="7"/>
    </row>
    <row r="27" spans="1:10" ht="15.75">
      <c r="A27" s="22">
        <v>98</v>
      </c>
      <c r="B27" s="26" t="s">
        <v>24</v>
      </c>
      <c r="C27" s="41" t="s">
        <v>36</v>
      </c>
      <c r="D27" s="27"/>
      <c r="E27" s="10"/>
      <c r="F27" s="10">
        <v>10</v>
      </c>
      <c r="G27" s="7">
        <v>8</v>
      </c>
      <c r="H27" s="27">
        <v>1</v>
      </c>
      <c r="I27" s="36">
        <f t="shared" si="2"/>
        <v>19</v>
      </c>
      <c r="J27" s="7"/>
    </row>
    <row r="28" spans="1:10" ht="15.75">
      <c r="A28" s="22">
        <v>99</v>
      </c>
      <c r="B28" s="26" t="s">
        <v>24</v>
      </c>
      <c r="C28" s="41" t="s">
        <v>37</v>
      </c>
      <c r="D28" s="27"/>
      <c r="E28" s="10"/>
      <c r="F28" s="10">
        <v>3</v>
      </c>
      <c r="H28" s="27">
        <v>1</v>
      </c>
      <c r="I28" s="25">
        <f t="shared" si="2"/>
        <v>4</v>
      </c>
      <c r="J28" s="7"/>
    </row>
    <row r="29" spans="1:10" ht="15.75">
      <c r="A29" s="22">
        <v>100</v>
      </c>
      <c r="B29" s="26" t="s">
        <v>24</v>
      </c>
      <c r="C29" s="41" t="s">
        <v>38</v>
      </c>
      <c r="D29" s="27"/>
      <c r="E29" s="10"/>
      <c r="F29" s="27"/>
      <c r="H29" s="27"/>
      <c r="I29" s="25">
        <f t="shared" si="2"/>
        <v>0</v>
      </c>
      <c r="J29" s="7"/>
    </row>
    <row r="30" spans="1:10" ht="15.75">
      <c r="A30" s="22">
        <v>101</v>
      </c>
      <c r="B30" s="26" t="s">
        <v>24</v>
      </c>
      <c r="C30" s="41" t="s">
        <v>39</v>
      </c>
      <c r="D30" s="27"/>
      <c r="E30" s="10"/>
      <c r="F30" s="10">
        <v>2</v>
      </c>
      <c r="G30" s="7">
        <v>1</v>
      </c>
      <c r="H30" s="10"/>
      <c r="I30" s="25">
        <f t="shared" si="2"/>
        <v>3</v>
      </c>
      <c r="J30" s="7"/>
    </row>
    <row r="31" spans="1:10" ht="16.5" thickBot="1">
      <c r="A31" s="22">
        <v>102</v>
      </c>
      <c r="B31" s="26" t="s">
        <v>24</v>
      </c>
      <c r="C31" s="41" t="s">
        <v>40</v>
      </c>
      <c r="D31" s="27"/>
      <c r="E31" s="10"/>
      <c r="F31" s="10"/>
      <c r="G31" s="10"/>
      <c r="H31" s="10"/>
      <c r="I31" s="31"/>
      <c r="J31" s="7"/>
    </row>
    <row r="32" spans="1:10" ht="15.75">
      <c r="A32" s="22"/>
      <c r="B32" s="42" t="s">
        <v>41</v>
      </c>
      <c r="C32" s="43" t="s">
        <v>42</v>
      </c>
      <c r="D32" s="44"/>
      <c r="E32" s="4"/>
      <c r="F32" s="4">
        <v>0</v>
      </c>
      <c r="G32" s="4">
        <v>3</v>
      </c>
      <c r="H32" s="5"/>
      <c r="I32" s="45">
        <f>SUM(D32:H32)</f>
        <v>3</v>
      </c>
      <c r="J32" s="7"/>
    </row>
    <row r="33" spans="1:14" ht="15.75">
      <c r="A33" s="22"/>
      <c r="B33" s="46" t="s">
        <v>43</v>
      </c>
      <c r="C33" s="46" t="s">
        <v>44</v>
      </c>
      <c r="D33" s="27"/>
      <c r="E33" s="10"/>
      <c r="F33" s="10"/>
      <c r="G33" s="10"/>
      <c r="H33" s="11"/>
      <c r="I33" s="10"/>
      <c r="J33" s="10"/>
      <c r="K33" s="10"/>
      <c r="M33" s="7"/>
      <c r="N33" s="7"/>
    </row>
    <row r="34" spans="1:10" ht="16.5" thickBot="1">
      <c r="A34" s="22"/>
      <c r="B34" s="47" t="s">
        <v>41</v>
      </c>
      <c r="C34" s="48" t="s">
        <v>45</v>
      </c>
      <c r="D34" s="49"/>
      <c r="E34" s="14"/>
      <c r="F34" s="14"/>
      <c r="G34" s="14">
        <v>1</v>
      </c>
      <c r="H34" s="16"/>
      <c r="I34" s="45">
        <f>SUM(D34:H34)</f>
        <v>1</v>
      </c>
      <c r="J34" s="7"/>
    </row>
    <row r="35" spans="1:10" ht="15.75">
      <c r="A35" s="22">
        <v>62</v>
      </c>
      <c r="B35" s="46" t="s">
        <v>32</v>
      </c>
      <c r="C35" s="24" t="s">
        <v>46</v>
      </c>
      <c r="D35" s="27"/>
      <c r="E35" s="10"/>
      <c r="F35" s="10"/>
      <c r="G35" s="10"/>
      <c r="H35" s="10"/>
      <c r="I35" s="25">
        <f>SUM(D35:H35)</f>
        <v>0</v>
      </c>
      <c r="J35" s="7"/>
    </row>
    <row r="36" spans="1:10" ht="16.5" thickBot="1">
      <c r="A36" s="22">
        <v>63</v>
      </c>
      <c r="B36" s="47" t="s">
        <v>32</v>
      </c>
      <c r="C36" s="48" t="s">
        <v>47</v>
      </c>
      <c r="D36" s="14"/>
      <c r="E36" s="14"/>
      <c r="F36" s="14"/>
      <c r="G36" s="14"/>
      <c r="H36" s="14"/>
      <c r="I36" s="31">
        <f>SUM(D36:H36)</f>
        <v>0</v>
      </c>
      <c r="J36" s="7"/>
    </row>
    <row r="37" spans="2:10" ht="16.5" thickBot="1">
      <c r="B37" s="47" t="s">
        <v>41</v>
      </c>
      <c r="C37" s="50" t="s">
        <v>48</v>
      </c>
      <c r="D37" s="14"/>
      <c r="E37" s="14"/>
      <c r="F37" s="14"/>
      <c r="G37" s="14"/>
      <c r="H37" s="14"/>
      <c r="I37" s="25">
        <f>SUM(D37:H37)</f>
        <v>0</v>
      </c>
      <c r="J37" s="7"/>
    </row>
    <row r="38" spans="1:10" ht="16.5" thickBot="1">
      <c r="A38" s="22"/>
      <c r="B38" s="51" t="s">
        <v>32</v>
      </c>
      <c r="C38" s="52" t="s">
        <v>49</v>
      </c>
      <c r="D38" s="10">
        <f>SUM(D24:D37)</f>
        <v>0</v>
      </c>
      <c r="E38" s="10">
        <f>SUM(E24:E37)</f>
        <v>0</v>
      </c>
      <c r="F38" s="10">
        <f>SUM(F24:F37)</f>
        <v>30</v>
      </c>
      <c r="G38" s="10">
        <f>SUM(G24:G37)</f>
        <v>30</v>
      </c>
      <c r="H38" s="10">
        <f>SUM(H24:H37)</f>
        <v>2</v>
      </c>
      <c r="I38" s="36">
        <f>SUM(D38:H38)</f>
        <v>62</v>
      </c>
      <c r="J38" s="22"/>
    </row>
    <row r="39" spans="1:10" ht="15.75">
      <c r="A39" s="53"/>
      <c r="B39" s="54" t="s">
        <v>50</v>
      </c>
      <c r="C39" s="55" t="s">
        <v>51</v>
      </c>
      <c r="D39" s="33">
        <f aca="true" t="shared" si="3" ref="D39:I39">SUM(D23,D38)</f>
        <v>0</v>
      </c>
      <c r="E39" s="33">
        <f t="shared" si="3"/>
        <v>0</v>
      </c>
      <c r="F39" s="33">
        <f t="shared" si="3"/>
        <v>38</v>
      </c>
      <c r="G39" s="33">
        <f t="shared" si="3"/>
        <v>43</v>
      </c>
      <c r="H39" s="33">
        <f t="shared" si="3"/>
        <v>2</v>
      </c>
      <c r="I39" s="56">
        <f t="shared" si="3"/>
        <v>83</v>
      </c>
      <c r="J39" s="53"/>
    </row>
    <row r="40" spans="1:10" ht="15.75">
      <c r="A40" s="22"/>
      <c r="B40" s="57" t="s">
        <v>50</v>
      </c>
      <c r="C40" s="58" t="s">
        <v>52</v>
      </c>
      <c r="D40" s="59"/>
      <c r="E40" s="59"/>
      <c r="F40" s="59">
        <v>7</v>
      </c>
      <c r="G40" s="59">
        <v>8</v>
      </c>
      <c r="H40" s="59">
        <v>2</v>
      </c>
      <c r="I40" s="25">
        <f>SUM(D40:H40)</f>
        <v>17</v>
      </c>
      <c r="J40" s="53"/>
    </row>
    <row r="41" spans="1:10" ht="15.75">
      <c r="A41" s="22"/>
      <c r="B41" s="57" t="s">
        <v>50</v>
      </c>
      <c r="C41" s="58" t="s">
        <v>53</v>
      </c>
      <c r="D41" s="59">
        <f aca="true" t="shared" si="4" ref="D41:I41">SUM(D39:D40)</f>
        <v>0</v>
      </c>
      <c r="E41" s="59">
        <f t="shared" si="4"/>
        <v>0</v>
      </c>
      <c r="F41" s="59">
        <f t="shared" si="4"/>
        <v>45</v>
      </c>
      <c r="G41" s="59">
        <f t="shared" si="4"/>
        <v>51</v>
      </c>
      <c r="H41" s="59">
        <f t="shared" si="4"/>
        <v>4</v>
      </c>
      <c r="I41" s="60">
        <f t="shared" si="4"/>
        <v>100</v>
      </c>
      <c r="J41" s="22"/>
    </row>
    <row r="42" spans="1:9" ht="16.5" thickBot="1">
      <c r="A42" s="61"/>
      <c r="B42" s="62" t="s">
        <v>50</v>
      </c>
      <c r="C42" s="63" t="s">
        <v>54</v>
      </c>
      <c r="D42" s="64">
        <v>0</v>
      </c>
      <c r="E42" s="64">
        <v>0</v>
      </c>
      <c r="F42" s="64">
        <f>(F40/F41)*100</f>
        <v>15.555555555555555</v>
      </c>
      <c r="G42" s="64">
        <f>(G40/G41)*100</f>
        <v>15.686274509803921</v>
      </c>
      <c r="H42" s="64">
        <f>(H40/H41)*100</f>
        <v>50</v>
      </c>
      <c r="I42" s="65">
        <f>(I40/I41)*100</f>
        <v>17</v>
      </c>
    </row>
    <row r="43" spans="1:9" ht="16.5" thickBot="1">
      <c r="A43" s="53"/>
      <c r="B43" s="66" t="s">
        <v>55</v>
      </c>
      <c r="C43" s="67"/>
      <c r="D43" s="14"/>
      <c r="E43" s="14"/>
      <c r="F43" s="14"/>
      <c r="G43" s="14"/>
      <c r="H43" s="14"/>
      <c r="I43" s="16">
        <v>20</v>
      </c>
    </row>
    <row r="44" spans="2:3" ht="15.75" thickBot="1">
      <c r="B44" s="68"/>
      <c r="C44" s="68"/>
    </row>
    <row r="45" spans="1:9" ht="15.75">
      <c r="A45" s="1"/>
      <c r="B45" s="2" t="s">
        <v>0</v>
      </c>
      <c r="C45" s="3"/>
      <c r="D45" s="4"/>
      <c r="E45" s="4"/>
      <c r="F45" s="4"/>
      <c r="G45" s="4"/>
      <c r="H45" s="4"/>
      <c r="I45" s="5"/>
    </row>
    <row r="46" spans="1:9" ht="15.75">
      <c r="A46" s="1"/>
      <c r="B46" s="8" t="s">
        <v>1</v>
      </c>
      <c r="C46" s="9"/>
      <c r="D46" s="10"/>
      <c r="E46" s="10"/>
      <c r="F46" s="10"/>
      <c r="G46" s="10"/>
      <c r="H46" s="10"/>
      <c r="I46" s="11"/>
    </row>
    <row r="47" spans="1:9" ht="16.5" thickBot="1">
      <c r="A47" s="1"/>
      <c r="B47" s="12" t="s">
        <v>56</v>
      </c>
      <c r="C47" s="13"/>
      <c r="D47" s="14"/>
      <c r="E47" s="15"/>
      <c r="F47" s="14"/>
      <c r="G47" s="14"/>
      <c r="H47" s="14"/>
      <c r="I47" s="16"/>
    </row>
    <row r="48" spans="1:11" ht="16.5" thickBot="1">
      <c r="A48" s="17"/>
      <c r="B48" s="18" t="s">
        <v>3</v>
      </c>
      <c r="C48" s="69" t="s">
        <v>4</v>
      </c>
      <c r="D48" s="70" t="s">
        <v>5</v>
      </c>
      <c r="E48" s="70" t="s">
        <v>6</v>
      </c>
      <c r="F48" s="70" t="s">
        <v>7</v>
      </c>
      <c r="G48" s="70" t="s">
        <v>8</v>
      </c>
      <c r="H48" s="70" t="s">
        <v>9</v>
      </c>
      <c r="I48" s="21" t="s">
        <v>10</v>
      </c>
      <c r="J48" s="71"/>
      <c r="K48" s="72"/>
    </row>
    <row r="49" spans="1:11" ht="15.75">
      <c r="A49" s="17"/>
      <c r="B49" s="18" t="s">
        <v>57</v>
      </c>
      <c r="C49" s="73" t="s">
        <v>58</v>
      </c>
      <c r="D49" s="70"/>
      <c r="E49" s="70"/>
      <c r="F49" s="70">
        <v>3</v>
      </c>
      <c r="G49" s="70">
        <v>6</v>
      </c>
      <c r="H49" s="70">
        <v>1</v>
      </c>
      <c r="I49" s="74">
        <f aca="true" t="shared" si="5" ref="I49:I54">SUM(D49:H49)</f>
        <v>10</v>
      </c>
      <c r="J49" s="71"/>
      <c r="K49" s="72"/>
    </row>
    <row r="50" spans="1:11" ht="15.75">
      <c r="A50" s="22"/>
      <c r="B50" s="75" t="s">
        <v>57</v>
      </c>
      <c r="C50" s="76" t="s">
        <v>59</v>
      </c>
      <c r="D50" s="77"/>
      <c r="E50" s="77"/>
      <c r="F50" s="77"/>
      <c r="G50" s="77">
        <v>2</v>
      </c>
      <c r="H50" s="77"/>
      <c r="I50" s="74">
        <f t="shared" si="5"/>
        <v>2</v>
      </c>
      <c r="J50" s="71"/>
      <c r="K50" s="72"/>
    </row>
    <row r="51" spans="1:11" ht="15.75">
      <c r="A51" s="22"/>
      <c r="B51" s="75" t="s">
        <v>57</v>
      </c>
      <c r="C51" s="76" t="s">
        <v>60</v>
      </c>
      <c r="D51" s="77"/>
      <c r="E51" s="77"/>
      <c r="F51" s="77">
        <v>7</v>
      </c>
      <c r="G51" s="77">
        <v>8</v>
      </c>
      <c r="H51" s="77"/>
      <c r="I51" s="74">
        <f t="shared" si="5"/>
        <v>15</v>
      </c>
      <c r="J51" s="71"/>
      <c r="K51" s="72"/>
    </row>
    <row r="52" spans="1:12" ht="16.5" thickBot="1">
      <c r="A52" s="22"/>
      <c r="B52" s="78" t="s">
        <v>57</v>
      </c>
      <c r="C52" s="79" t="s">
        <v>61</v>
      </c>
      <c r="D52" s="80"/>
      <c r="E52" s="80"/>
      <c r="F52" s="80">
        <v>2</v>
      </c>
      <c r="G52" s="80">
        <v>7</v>
      </c>
      <c r="H52" s="80"/>
      <c r="I52" s="81">
        <f t="shared" si="5"/>
        <v>9</v>
      </c>
      <c r="L52" s="82"/>
    </row>
    <row r="53" spans="1:9" ht="15.75">
      <c r="A53" s="22">
        <v>14</v>
      </c>
      <c r="B53" s="26" t="s">
        <v>62</v>
      </c>
      <c r="C53" s="83" t="s">
        <v>63</v>
      </c>
      <c r="D53" s="30"/>
      <c r="E53" s="30"/>
      <c r="F53" s="30">
        <v>8</v>
      </c>
      <c r="G53" s="28">
        <v>11</v>
      </c>
      <c r="H53" s="30"/>
      <c r="I53" s="84">
        <f t="shared" si="5"/>
        <v>19</v>
      </c>
    </row>
    <row r="54" spans="1:9" ht="15.75">
      <c r="A54" s="22">
        <v>13</v>
      </c>
      <c r="B54" s="26" t="s">
        <v>62</v>
      </c>
      <c r="C54" s="83" t="s">
        <v>64</v>
      </c>
      <c r="D54" s="10" t="s">
        <v>65</v>
      </c>
      <c r="E54" s="30"/>
      <c r="F54" s="85">
        <v>0</v>
      </c>
      <c r="G54" s="85">
        <v>0</v>
      </c>
      <c r="H54" s="85"/>
      <c r="I54" s="84">
        <f t="shared" si="5"/>
        <v>0</v>
      </c>
    </row>
    <row r="55" spans="1:9" ht="15.75">
      <c r="A55" s="22">
        <v>12</v>
      </c>
      <c r="B55" s="26" t="s">
        <v>62</v>
      </c>
      <c r="C55" s="86" t="s">
        <v>66</v>
      </c>
      <c r="D55" s="10" t="s">
        <v>67</v>
      </c>
      <c r="E55" s="30"/>
      <c r="F55" s="87"/>
      <c r="G55" s="85"/>
      <c r="H55" s="85"/>
      <c r="I55" s="84"/>
    </row>
    <row r="56" spans="1:9" ht="15.75">
      <c r="A56" s="22">
        <v>11</v>
      </c>
      <c r="B56" s="26" t="s">
        <v>62</v>
      </c>
      <c r="C56" s="83" t="s">
        <v>68</v>
      </c>
      <c r="D56" s="10"/>
      <c r="E56" s="30"/>
      <c r="F56" s="85">
        <v>6</v>
      </c>
      <c r="G56" s="85">
        <v>2</v>
      </c>
      <c r="H56" s="30"/>
      <c r="I56" s="84">
        <f aca="true" t="shared" si="6" ref="I56:I61">SUM(D56:H56)</f>
        <v>8</v>
      </c>
    </row>
    <row r="57" spans="1:9" ht="15.75">
      <c r="A57" s="22">
        <v>10</v>
      </c>
      <c r="B57" s="26" t="s">
        <v>62</v>
      </c>
      <c r="C57" s="83" t="s">
        <v>69</v>
      </c>
      <c r="E57" s="88"/>
      <c r="F57" s="85">
        <v>9</v>
      </c>
      <c r="G57" s="85">
        <v>6</v>
      </c>
      <c r="H57" s="88">
        <v>5</v>
      </c>
      <c r="I57" s="84">
        <f t="shared" si="6"/>
        <v>20</v>
      </c>
    </row>
    <row r="58" spans="1:12" ht="15.75">
      <c r="A58" s="22">
        <v>9</v>
      </c>
      <c r="B58" s="89" t="s">
        <v>62</v>
      </c>
      <c r="C58" s="90" t="s">
        <v>70</v>
      </c>
      <c r="E58" s="91"/>
      <c r="F58" s="92">
        <v>7</v>
      </c>
      <c r="G58" s="92">
        <v>1</v>
      </c>
      <c r="H58" s="72"/>
      <c r="I58" s="45">
        <f t="shared" si="6"/>
        <v>8</v>
      </c>
      <c r="L58" s="93"/>
    </row>
    <row r="59" spans="1:12" ht="15.75">
      <c r="A59" s="22">
        <v>8</v>
      </c>
      <c r="B59" s="89" t="s">
        <v>62</v>
      </c>
      <c r="C59" s="90" t="s">
        <v>71</v>
      </c>
      <c r="D59" s="10"/>
      <c r="E59" s="91"/>
      <c r="F59" s="92">
        <v>5</v>
      </c>
      <c r="G59" s="92">
        <v>5</v>
      </c>
      <c r="H59" s="91">
        <v>1</v>
      </c>
      <c r="I59" s="45">
        <f t="shared" si="6"/>
        <v>11</v>
      </c>
      <c r="L59" s="93"/>
    </row>
    <row r="60" spans="1:12" ht="15.75">
      <c r="A60" s="22">
        <v>7</v>
      </c>
      <c r="B60" s="89" t="s">
        <v>62</v>
      </c>
      <c r="C60" s="90" t="s">
        <v>72</v>
      </c>
      <c r="D60" s="94" t="s">
        <v>73</v>
      </c>
      <c r="E60" s="72"/>
      <c r="F60" s="72"/>
      <c r="G60" s="91"/>
      <c r="H60" s="91"/>
      <c r="I60" s="45">
        <f t="shared" si="6"/>
        <v>0</v>
      </c>
      <c r="L60" s="93"/>
    </row>
    <row r="61" spans="1:12" ht="15.75">
      <c r="A61" s="22">
        <v>6</v>
      </c>
      <c r="B61" s="89" t="s">
        <v>62</v>
      </c>
      <c r="C61" s="90" t="s">
        <v>74</v>
      </c>
      <c r="D61" s="10"/>
      <c r="E61" s="91"/>
      <c r="F61" s="92">
        <v>4</v>
      </c>
      <c r="G61" s="91">
        <v>10</v>
      </c>
      <c r="H61" s="91">
        <v>1</v>
      </c>
      <c r="I61" s="45">
        <f t="shared" si="6"/>
        <v>15</v>
      </c>
      <c r="L61" s="93"/>
    </row>
    <row r="62" spans="1:12" ht="15.75">
      <c r="A62" s="22"/>
      <c r="B62" s="89" t="s">
        <v>62</v>
      </c>
      <c r="C62" s="83" t="s">
        <v>75</v>
      </c>
      <c r="D62" s="10" t="s">
        <v>65</v>
      </c>
      <c r="E62" s="91"/>
      <c r="F62" s="92"/>
      <c r="G62" s="91"/>
      <c r="H62" s="91"/>
      <c r="I62" s="45"/>
      <c r="L62" s="93"/>
    </row>
    <row r="63" spans="1:12" ht="15.75">
      <c r="A63" s="22"/>
      <c r="B63" s="89" t="s">
        <v>62</v>
      </c>
      <c r="C63" s="83" t="s">
        <v>76</v>
      </c>
      <c r="D63" s="10" t="s">
        <v>77</v>
      </c>
      <c r="E63" s="91"/>
      <c r="F63" s="92"/>
      <c r="G63" s="91"/>
      <c r="H63" s="91"/>
      <c r="I63" s="45"/>
      <c r="L63" s="93"/>
    </row>
    <row r="64" spans="1:12" ht="15">
      <c r="A64" s="6">
        <v>67</v>
      </c>
      <c r="B64" s="26" t="s">
        <v>62</v>
      </c>
      <c r="C64" s="83" t="s">
        <v>78</v>
      </c>
      <c r="D64" s="10" t="s">
        <v>65</v>
      </c>
      <c r="E64" s="28"/>
      <c r="F64" s="85">
        <v>2</v>
      </c>
      <c r="G64" s="85">
        <v>4</v>
      </c>
      <c r="H64" s="88">
        <v>2</v>
      </c>
      <c r="I64" s="84">
        <f aca="true" t="shared" si="7" ref="I64:I69">SUM(D64:H64)</f>
        <v>8</v>
      </c>
      <c r="L64" s="93"/>
    </row>
    <row r="65" spans="1:12" ht="15.75">
      <c r="A65" s="22">
        <v>5</v>
      </c>
      <c r="B65" s="26" t="s">
        <v>62</v>
      </c>
      <c r="C65" s="83" t="s">
        <v>79</v>
      </c>
      <c r="D65" s="10" t="s">
        <v>77</v>
      </c>
      <c r="E65" s="28"/>
      <c r="F65" s="85"/>
      <c r="G65" s="85">
        <v>2</v>
      </c>
      <c r="H65" s="88"/>
      <c r="I65" s="84">
        <f t="shared" si="7"/>
        <v>2</v>
      </c>
      <c r="L65" s="93"/>
    </row>
    <row r="66" spans="1:12" ht="15.75">
      <c r="A66" s="22">
        <v>4</v>
      </c>
      <c r="B66" s="26" t="s">
        <v>62</v>
      </c>
      <c r="C66" s="83" t="s">
        <v>80</v>
      </c>
      <c r="D66" s="30"/>
      <c r="E66" s="28"/>
      <c r="F66" s="30"/>
      <c r="G66" s="30"/>
      <c r="H66" s="88"/>
      <c r="I66" s="84">
        <f t="shared" si="7"/>
        <v>0</v>
      </c>
      <c r="L66" s="93"/>
    </row>
    <row r="67" spans="1:12" ht="15.75">
      <c r="A67" s="22">
        <v>3</v>
      </c>
      <c r="B67" s="26" t="s">
        <v>62</v>
      </c>
      <c r="C67" s="83" t="s">
        <v>81</v>
      </c>
      <c r="D67" s="30"/>
      <c r="E67" s="30"/>
      <c r="F67" s="30">
        <v>1</v>
      </c>
      <c r="G67" s="30">
        <v>1</v>
      </c>
      <c r="H67" s="88">
        <v>3</v>
      </c>
      <c r="I67" s="84">
        <f t="shared" si="7"/>
        <v>5</v>
      </c>
      <c r="L67" s="93"/>
    </row>
    <row r="68" spans="1:12" ht="15.75">
      <c r="A68" s="22">
        <v>2</v>
      </c>
      <c r="B68" s="26" t="s">
        <v>62</v>
      </c>
      <c r="C68" s="83" t="s">
        <v>82</v>
      </c>
      <c r="D68" s="30"/>
      <c r="E68" s="28"/>
      <c r="F68" s="30">
        <v>2</v>
      </c>
      <c r="G68" s="30"/>
      <c r="H68" s="88"/>
      <c r="I68" s="84">
        <f t="shared" si="7"/>
        <v>2</v>
      </c>
      <c r="L68" s="93"/>
    </row>
    <row r="69" spans="1:12" ht="16.5" thickBot="1">
      <c r="A69" s="22">
        <v>1</v>
      </c>
      <c r="B69" s="26" t="s">
        <v>62</v>
      </c>
      <c r="C69" s="83" t="s">
        <v>83</v>
      </c>
      <c r="D69" s="30"/>
      <c r="E69" s="30"/>
      <c r="F69" s="30"/>
      <c r="G69" s="30"/>
      <c r="H69" s="30"/>
      <c r="I69" s="84">
        <f t="shared" si="7"/>
        <v>0</v>
      </c>
      <c r="L69" s="93"/>
    </row>
    <row r="70" spans="1:12" s="98" customFormat="1" ht="15">
      <c r="A70" s="95"/>
      <c r="B70" s="96" t="s">
        <v>210</v>
      </c>
      <c r="C70" s="97"/>
      <c r="D70" s="4">
        <f aca="true" t="shared" si="8" ref="D70:I70">SUM(D53:D69)</f>
        <v>0</v>
      </c>
      <c r="E70" s="4">
        <f t="shared" si="8"/>
        <v>0</v>
      </c>
      <c r="F70" s="4">
        <f t="shared" si="8"/>
        <v>44</v>
      </c>
      <c r="G70" s="4">
        <f t="shared" si="8"/>
        <v>42</v>
      </c>
      <c r="H70" s="4">
        <f t="shared" si="8"/>
        <v>12</v>
      </c>
      <c r="I70" s="5">
        <f t="shared" si="8"/>
        <v>98</v>
      </c>
      <c r="K70" s="99"/>
      <c r="L70" s="100"/>
    </row>
    <row r="71" spans="1:12" s="98" customFormat="1" ht="13.5" thickBot="1">
      <c r="A71" s="101"/>
      <c r="B71" s="102" t="s">
        <v>84</v>
      </c>
      <c r="C71" s="103" t="s">
        <v>85</v>
      </c>
      <c r="D71" s="104"/>
      <c r="E71" s="104"/>
      <c r="F71" s="104">
        <v>2</v>
      </c>
      <c r="G71" s="104"/>
      <c r="H71" s="104"/>
      <c r="I71" s="105">
        <f>SUM(D71:H71)</f>
        <v>2</v>
      </c>
      <c r="K71" s="99"/>
      <c r="L71" s="99"/>
    </row>
    <row r="72" spans="1:9" ht="16.5" thickBot="1">
      <c r="A72" s="22"/>
      <c r="B72" s="106"/>
      <c r="C72" s="107" t="s">
        <v>86</v>
      </c>
      <c r="D72" s="4">
        <f aca="true" t="shared" si="9" ref="D72:I72">SUM(D70:D71)</f>
        <v>0</v>
      </c>
      <c r="E72" s="4">
        <f t="shared" si="9"/>
        <v>0</v>
      </c>
      <c r="F72" s="4">
        <f t="shared" si="9"/>
        <v>46</v>
      </c>
      <c r="G72" s="4">
        <f t="shared" si="9"/>
        <v>42</v>
      </c>
      <c r="H72" s="4">
        <f t="shared" si="9"/>
        <v>12</v>
      </c>
      <c r="I72" s="108">
        <f t="shared" si="9"/>
        <v>100</v>
      </c>
    </row>
    <row r="73" spans="1:9" ht="16.5" thickBot="1">
      <c r="A73" s="22"/>
      <c r="B73" s="55" t="s">
        <v>57</v>
      </c>
      <c r="C73" s="107" t="s">
        <v>87</v>
      </c>
      <c r="D73" s="4">
        <f>SUM(D49:D52)</f>
        <v>0</v>
      </c>
      <c r="E73" s="4">
        <f>SUM(E49:E52)</f>
        <v>0</v>
      </c>
      <c r="F73" s="4">
        <f>SUM(F49:F52)</f>
        <v>12</v>
      </c>
      <c r="G73" s="4">
        <f>SUM(G49:G52)</f>
        <v>23</v>
      </c>
      <c r="H73" s="4">
        <f>SUM(H49:H52)</f>
        <v>1</v>
      </c>
      <c r="I73" s="109">
        <f>SUM(D73:H73)</f>
        <v>36</v>
      </c>
    </row>
    <row r="74" spans="1:9" ht="16.5" thickBot="1">
      <c r="A74" s="53"/>
      <c r="B74" s="110" t="s">
        <v>88</v>
      </c>
      <c r="C74" s="111"/>
      <c r="D74" s="112">
        <f aca="true" t="shared" si="10" ref="D74:I74">SUM(D72:D73)</f>
        <v>0</v>
      </c>
      <c r="E74" s="112">
        <f t="shared" si="10"/>
        <v>0</v>
      </c>
      <c r="F74" s="112">
        <f t="shared" si="10"/>
        <v>58</v>
      </c>
      <c r="G74" s="112">
        <f t="shared" si="10"/>
        <v>65</v>
      </c>
      <c r="H74" s="112">
        <f t="shared" si="10"/>
        <v>13</v>
      </c>
      <c r="I74" s="113">
        <f t="shared" si="10"/>
        <v>136</v>
      </c>
    </row>
    <row r="75" spans="1:3" ht="16.5" thickBot="1">
      <c r="A75" s="1"/>
      <c r="B75" s="114"/>
      <c r="C75" s="1"/>
    </row>
    <row r="76" spans="1:9" ht="15.75">
      <c r="A76" s="1"/>
      <c r="B76" s="2" t="s">
        <v>0</v>
      </c>
      <c r="C76" s="3"/>
      <c r="D76" s="4"/>
      <c r="E76" s="4"/>
      <c r="F76" s="4"/>
      <c r="G76" s="4"/>
      <c r="H76" s="4"/>
      <c r="I76" s="5"/>
    </row>
    <row r="77" spans="1:9" ht="15.75">
      <c r="A77" s="1"/>
      <c r="B77" s="8" t="s">
        <v>89</v>
      </c>
      <c r="C77" s="9"/>
      <c r="D77" s="10"/>
      <c r="E77" s="59"/>
      <c r="F77" s="10"/>
      <c r="G77" s="10"/>
      <c r="H77" s="10"/>
      <c r="I77" s="11"/>
    </row>
    <row r="78" spans="1:9" ht="16.5" thickBot="1">
      <c r="A78" s="1"/>
      <c r="B78" s="12" t="s">
        <v>1</v>
      </c>
      <c r="C78" s="115"/>
      <c r="D78" s="14"/>
      <c r="E78" s="14"/>
      <c r="F78" s="14"/>
      <c r="G78" s="14"/>
      <c r="H78" s="14"/>
      <c r="I78" s="16"/>
    </row>
    <row r="79" spans="1:9" ht="16.5" thickBot="1">
      <c r="A79" s="17"/>
      <c r="B79" s="19" t="s">
        <v>3</v>
      </c>
      <c r="C79" s="116" t="s">
        <v>4</v>
      </c>
      <c r="D79" s="20" t="s">
        <v>5</v>
      </c>
      <c r="E79" s="20" t="s">
        <v>6</v>
      </c>
      <c r="F79" s="20" t="s">
        <v>7</v>
      </c>
      <c r="G79" s="20" t="s">
        <v>8</v>
      </c>
      <c r="H79" s="20" t="s">
        <v>9</v>
      </c>
      <c r="I79" s="117" t="s">
        <v>10</v>
      </c>
    </row>
    <row r="80" spans="1:12" ht="15.75">
      <c r="A80" s="22">
        <v>15</v>
      </c>
      <c r="B80" s="26" t="s">
        <v>90</v>
      </c>
      <c r="C80" s="83" t="s">
        <v>91</v>
      </c>
      <c r="D80" s="30"/>
      <c r="E80" s="28"/>
      <c r="F80" s="30">
        <v>8</v>
      </c>
      <c r="G80" s="30">
        <v>11</v>
      </c>
      <c r="H80" s="88"/>
      <c r="I80" s="84">
        <f>SUM(D80:H80)</f>
        <v>19</v>
      </c>
      <c r="L80" s="93"/>
    </row>
    <row r="81" spans="1:12" ht="15.75">
      <c r="A81" s="22">
        <v>128</v>
      </c>
      <c r="B81" s="26" t="s">
        <v>90</v>
      </c>
      <c r="C81" s="83" t="s">
        <v>92</v>
      </c>
      <c r="D81" s="30"/>
      <c r="E81" s="28"/>
      <c r="F81" s="30"/>
      <c r="G81" s="30"/>
      <c r="H81" s="88"/>
      <c r="I81" s="84"/>
      <c r="L81" s="93"/>
    </row>
    <row r="82" spans="1:12" ht="15.75">
      <c r="A82" s="22">
        <v>16</v>
      </c>
      <c r="B82" s="26" t="s">
        <v>90</v>
      </c>
      <c r="C82" s="83" t="s">
        <v>93</v>
      </c>
      <c r="D82" s="30"/>
      <c r="E82" s="28"/>
      <c r="F82" s="30">
        <v>1</v>
      </c>
      <c r="G82" s="30"/>
      <c r="H82" s="88"/>
      <c r="I82" s="84">
        <f>SUM(D82:H82)</f>
        <v>1</v>
      </c>
      <c r="L82" s="93"/>
    </row>
    <row r="83" spans="2:4" ht="15">
      <c r="B83" s="26" t="s">
        <v>90</v>
      </c>
      <c r="C83" s="6" t="s">
        <v>94</v>
      </c>
      <c r="D83" s="10" t="s">
        <v>77</v>
      </c>
    </row>
    <row r="84" spans="1:12" ht="15.75">
      <c r="A84" s="22">
        <v>17</v>
      </c>
      <c r="B84" s="26" t="s">
        <v>90</v>
      </c>
      <c r="C84" s="83" t="s">
        <v>95</v>
      </c>
      <c r="D84" s="30"/>
      <c r="E84" s="28"/>
      <c r="F84" s="30"/>
      <c r="G84" s="30"/>
      <c r="H84" s="88"/>
      <c r="I84" s="84"/>
      <c r="L84" s="93"/>
    </row>
    <row r="85" spans="1:12" ht="15.75">
      <c r="A85" s="22">
        <v>18</v>
      </c>
      <c r="B85" s="26" t="s">
        <v>90</v>
      </c>
      <c r="C85" s="83" t="s">
        <v>96</v>
      </c>
      <c r="D85" s="30"/>
      <c r="E85" s="28"/>
      <c r="F85" s="30"/>
      <c r="G85" s="30"/>
      <c r="H85" s="88"/>
      <c r="I85" s="84">
        <f aca="true" t="shared" si="11" ref="I85:I92">SUM(D85:H85)</f>
        <v>0</v>
      </c>
      <c r="L85" s="93"/>
    </row>
    <row r="86" spans="1:12" ht="15.75">
      <c r="A86" s="22">
        <v>19</v>
      </c>
      <c r="B86" s="26" t="s">
        <v>90</v>
      </c>
      <c r="C86" s="83" t="s">
        <v>97</v>
      </c>
      <c r="D86" s="30"/>
      <c r="E86" s="28"/>
      <c r="F86" s="30"/>
      <c r="G86" s="30"/>
      <c r="H86" s="88"/>
      <c r="I86" s="84">
        <f t="shared" si="11"/>
        <v>0</v>
      </c>
      <c r="L86" s="93"/>
    </row>
    <row r="87" spans="1:12" ht="15.75">
      <c r="A87" s="22"/>
      <c r="B87" s="26" t="s">
        <v>90</v>
      </c>
      <c r="C87" s="83" t="s">
        <v>98</v>
      </c>
      <c r="D87" s="30"/>
      <c r="E87" s="28"/>
      <c r="F87" s="30"/>
      <c r="G87" s="30"/>
      <c r="H87" s="88"/>
      <c r="I87" s="84">
        <f t="shared" si="11"/>
        <v>0</v>
      </c>
      <c r="L87" s="93"/>
    </row>
    <row r="88" spans="1:12" ht="15.75">
      <c r="A88" s="22"/>
      <c r="B88" s="26" t="s">
        <v>90</v>
      </c>
      <c r="C88" s="83" t="s">
        <v>99</v>
      </c>
      <c r="D88" s="30"/>
      <c r="E88" s="28"/>
      <c r="F88" s="30"/>
      <c r="G88" s="30">
        <v>1</v>
      </c>
      <c r="H88" s="88"/>
      <c r="I88" s="84">
        <f t="shared" si="11"/>
        <v>1</v>
      </c>
      <c r="L88" s="93"/>
    </row>
    <row r="89" spans="1:12" ht="15.75">
      <c r="A89" s="22"/>
      <c r="B89" s="26" t="s">
        <v>90</v>
      </c>
      <c r="C89" s="83" t="s">
        <v>100</v>
      </c>
      <c r="D89" s="30"/>
      <c r="E89" s="28"/>
      <c r="F89" s="30">
        <v>1</v>
      </c>
      <c r="G89" s="30"/>
      <c r="H89" s="88"/>
      <c r="I89" s="84">
        <f t="shared" si="11"/>
        <v>1</v>
      </c>
      <c r="L89" s="93"/>
    </row>
    <row r="90" spans="1:12" ht="16.5" thickBot="1">
      <c r="A90" s="22"/>
      <c r="B90" s="26" t="s">
        <v>90</v>
      </c>
      <c r="C90" s="83" t="s">
        <v>101</v>
      </c>
      <c r="D90" s="30"/>
      <c r="E90" s="28"/>
      <c r="F90" s="30"/>
      <c r="G90" s="30"/>
      <c r="H90" s="88"/>
      <c r="I90" s="84">
        <f t="shared" si="11"/>
        <v>0</v>
      </c>
      <c r="L90" s="93"/>
    </row>
    <row r="91" spans="1:9" ht="15.75">
      <c r="A91" s="53"/>
      <c r="B91" s="55"/>
      <c r="C91" s="107" t="s">
        <v>51</v>
      </c>
      <c r="D91" s="4">
        <f>SUM(D80:D90)</f>
        <v>0</v>
      </c>
      <c r="E91" s="4">
        <f>SUM(E80:E90)</f>
        <v>0</v>
      </c>
      <c r="F91" s="4">
        <f>SUM(F80:F90)</f>
        <v>10</v>
      </c>
      <c r="G91" s="4">
        <f>SUM(G80:G90)</f>
        <v>12</v>
      </c>
      <c r="H91" s="4">
        <f>SUM(H80:H90)</f>
        <v>0</v>
      </c>
      <c r="I91" s="5">
        <f t="shared" si="11"/>
        <v>22</v>
      </c>
    </row>
    <row r="92" spans="1:9" ht="16.5" thickBot="1">
      <c r="A92" s="22"/>
      <c r="B92" s="66"/>
      <c r="C92" s="118" t="s">
        <v>52</v>
      </c>
      <c r="D92" s="15"/>
      <c r="E92" s="15"/>
      <c r="F92" s="14">
        <v>3</v>
      </c>
      <c r="G92" s="14">
        <v>3</v>
      </c>
      <c r="H92" s="14"/>
      <c r="I92" s="16">
        <f t="shared" si="11"/>
        <v>6</v>
      </c>
    </row>
    <row r="93" spans="1:9" ht="16.5" thickBot="1">
      <c r="A93" s="22"/>
      <c r="B93" s="66" t="s">
        <v>90</v>
      </c>
      <c r="C93" s="118" t="s">
        <v>53</v>
      </c>
      <c r="D93" s="15">
        <f aca="true" t="shared" si="12" ref="D93:I93">SUM(D91,D92)</f>
        <v>0</v>
      </c>
      <c r="E93" s="15">
        <f t="shared" si="12"/>
        <v>0</v>
      </c>
      <c r="F93" s="15">
        <f t="shared" si="12"/>
        <v>13</v>
      </c>
      <c r="G93" s="15">
        <f t="shared" si="12"/>
        <v>15</v>
      </c>
      <c r="H93" s="15">
        <f t="shared" si="12"/>
        <v>0</v>
      </c>
      <c r="I93" s="81">
        <f t="shared" si="12"/>
        <v>28</v>
      </c>
    </row>
    <row r="94" spans="1:9" ht="16.5" thickBot="1">
      <c r="A94" s="61"/>
      <c r="B94" s="66"/>
      <c r="C94" s="119" t="s">
        <v>54</v>
      </c>
      <c r="D94" s="64"/>
      <c r="E94" s="64"/>
      <c r="F94" s="64"/>
      <c r="G94" s="64"/>
      <c r="H94" s="64"/>
      <c r="I94" s="120">
        <f>(I92/I93)*100</f>
        <v>21.428571428571427</v>
      </c>
    </row>
    <row r="95" spans="2:3" ht="16.5" thickBot="1">
      <c r="B95" s="121"/>
      <c r="C95" s="121"/>
    </row>
    <row r="96" spans="1:9" ht="15.75">
      <c r="A96" s="1"/>
      <c r="B96" s="2" t="s">
        <v>0</v>
      </c>
      <c r="C96" s="3"/>
      <c r="D96" s="4"/>
      <c r="E96" s="4"/>
      <c r="F96" s="4"/>
      <c r="G96" s="4"/>
      <c r="H96" s="4"/>
      <c r="I96" s="5"/>
    </row>
    <row r="97" spans="1:9" ht="15.75">
      <c r="A97" s="1"/>
      <c r="B97" s="8" t="s">
        <v>1</v>
      </c>
      <c r="C97" s="9"/>
      <c r="D97" s="10"/>
      <c r="E97" s="10"/>
      <c r="F97" s="10"/>
      <c r="G97" s="10"/>
      <c r="H97" s="10"/>
      <c r="I97" s="11"/>
    </row>
    <row r="98" spans="1:9" ht="16.5" thickBot="1">
      <c r="A98" s="1"/>
      <c r="B98" s="12" t="s">
        <v>102</v>
      </c>
      <c r="C98" s="13"/>
      <c r="D98" s="14"/>
      <c r="E98" s="15"/>
      <c r="F98" s="14"/>
      <c r="G98" s="14"/>
      <c r="H98" s="14"/>
      <c r="I98" s="16"/>
    </row>
    <row r="99" spans="1:9" ht="16.5" thickBot="1">
      <c r="A99" s="17"/>
      <c r="B99" s="19" t="s">
        <v>3</v>
      </c>
      <c r="C99" s="116" t="s">
        <v>4</v>
      </c>
      <c r="D99" s="20" t="s">
        <v>5</v>
      </c>
      <c r="E99" s="20" t="s">
        <v>6</v>
      </c>
      <c r="F99" s="20" t="s">
        <v>7</v>
      </c>
      <c r="G99" s="20" t="s">
        <v>8</v>
      </c>
      <c r="H99" s="20" t="s">
        <v>9</v>
      </c>
      <c r="I99" s="117" t="s">
        <v>10</v>
      </c>
    </row>
    <row r="100" spans="1:9" ht="16.5" thickBot="1">
      <c r="A100" s="22"/>
      <c r="B100" s="23" t="s">
        <v>103</v>
      </c>
      <c r="C100" s="43" t="s">
        <v>104</v>
      </c>
      <c r="D100" s="4"/>
      <c r="E100" s="4"/>
      <c r="F100" s="4"/>
      <c r="G100" s="4"/>
      <c r="H100" s="4"/>
      <c r="I100" s="122">
        <f>SUM(D100:H100)</f>
        <v>0</v>
      </c>
    </row>
    <row r="101" spans="1:9" ht="16.5" thickBot="1">
      <c r="A101" s="22"/>
      <c r="B101" s="26" t="s">
        <v>103</v>
      </c>
      <c r="C101" s="24" t="s">
        <v>105</v>
      </c>
      <c r="D101" s="4"/>
      <c r="E101" s="10">
        <v>0</v>
      </c>
      <c r="F101" s="10"/>
      <c r="G101" s="10"/>
      <c r="H101" s="10"/>
      <c r="I101" s="122">
        <f>SUM(D101:H101)</f>
        <v>0</v>
      </c>
    </row>
    <row r="102" spans="1:9" ht="16.5" thickBot="1">
      <c r="A102" s="22"/>
      <c r="B102" s="26" t="s">
        <v>103</v>
      </c>
      <c r="C102" s="24" t="s">
        <v>106</v>
      </c>
      <c r="D102" s="4"/>
      <c r="E102" s="10">
        <v>0</v>
      </c>
      <c r="F102" s="10"/>
      <c r="G102" s="10"/>
      <c r="H102" s="10"/>
      <c r="I102" s="74">
        <f>SUM(D102:H102)</f>
        <v>0</v>
      </c>
    </row>
    <row r="103" spans="1:9" ht="16.5" thickBot="1">
      <c r="A103" s="22"/>
      <c r="B103" s="123"/>
      <c r="C103" s="111" t="s">
        <v>53</v>
      </c>
      <c r="D103" s="124">
        <f aca="true" t="shared" si="13" ref="D103:I103">SUM(D100:D102)</f>
        <v>0</v>
      </c>
      <c r="E103" s="124">
        <f t="shared" si="13"/>
        <v>0</v>
      </c>
      <c r="F103" s="124">
        <f t="shared" si="13"/>
        <v>0</v>
      </c>
      <c r="G103" s="124">
        <f t="shared" si="13"/>
        <v>0</v>
      </c>
      <c r="H103" s="124">
        <f t="shared" si="13"/>
        <v>0</v>
      </c>
      <c r="I103" s="125">
        <f t="shared" si="13"/>
        <v>0</v>
      </c>
    </row>
    <row r="104" spans="2:3" ht="16.5" thickBot="1">
      <c r="B104" s="121"/>
      <c r="C104" s="121"/>
    </row>
    <row r="105" spans="1:9" ht="15.75">
      <c r="A105" s="1"/>
      <c r="B105" s="2" t="s">
        <v>0</v>
      </c>
      <c r="C105" s="3"/>
      <c r="D105" s="4"/>
      <c r="E105" s="4"/>
      <c r="F105" s="4"/>
      <c r="G105" s="4"/>
      <c r="H105" s="4"/>
      <c r="I105" s="5"/>
    </row>
    <row r="106" spans="1:9" ht="15.75">
      <c r="A106" s="1"/>
      <c r="B106" s="8" t="s">
        <v>1</v>
      </c>
      <c r="C106" s="9"/>
      <c r="D106" s="10"/>
      <c r="E106" s="10"/>
      <c r="F106" s="10"/>
      <c r="G106" s="10"/>
      <c r="H106" s="10"/>
      <c r="I106" s="11"/>
    </row>
    <row r="107" spans="1:9" ht="16.5" thickBot="1">
      <c r="A107" s="1"/>
      <c r="B107" s="12" t="s">
        <v>107</v>
      </c>
      <c r="C107" s="13"/>
      <c r="D107" s="14"/>
      <c r="E107" s="15"/>
      <c r="F107" s="14"/>
      <c r="G107" s="14"/>
      <c r="H107" s="14"/>
      <c r="I107" s="16"/>
    </row>
    <row r="108" spans="1:9" ht="16.5" thickBot="1">
      <c r="A108" s="17"/>
      <c r="B108" s="18" t="s">
        <v>3</v>
      </c>
      <c r="C108" s="69" t="s">
        <v>4</v>
      </c>
      <c r="D108" s="70" t="s">
        <v>5</v>
      </c>
      <c r="E108" s="70" t="s">
        <v>6</v>
      </c>
      <c r="F108" s="70" t="s">
        <v>7</v>
      </c>
      <c r="G108" s="70" t="s">
        <v>8</v>
      </c>
      <c r="H108" s="70" t="s">
        <v>9</v>
      </c>
      <c r="I108" s="126" t="s">
        <v>10</v>
      </c>
    </row>
    <row r="109" spans="1:9" ht="16.5" thickBot="1">
      <c r="A109" s="22"/>
      <c r="B109" s="55" t="s">
        <v>108</v>
      </c>
      <c r="C109" s="107" t="s">
        <v>51</v>
      </c>
      <c r="D109" s="4" t="s">
        <v>109</v>
      </c>
      <c r="E109" s="4"/>
      <c r="F109" s="4"/>
      <c r="G109" s="4"/>
      <c r="H109" s="4"/>
      <c r="I109" s="109">
        <f>SUM(D109:H109)</f>
        <v>0</v>
      </c>
    </row>
    <row r="110" spans="1:9" ht="16.5" thickBot="1">
      <c r="A110" s="22"/>
      <c r="B110" s="58" t="s">
        <v>108</v>
      </c>
      <c r="C110" s="127" t="s">
        <v>52</v>
      </c>
      <c r="D110" s="4" t="s">
        <v>109</v>
      </c>
      <c r="E110" s="10"/>
      <c r="F110" s="10"/>
      <c r="G110" s="10"/>
      <c r="H110" s="10"/>
      <c r="I110" s="74">
        <f>SUM(D110:H110)</f>
        <v>0</v>
      </c>
    </row>
    <row r="111" spans="1:9" ht="16.5" thickBot="1">
      <c r="A111" s="22"/>
      <c r="B111" s="123" t="s">
        <v>108</v>
      </c>
      <c r="C111" s="111" t="s">
        <v>53</v>
      </c>
      <c r="D111" s="124">
        <f>SUM(D109:D110)</f>
        <v>0</v>
      </c>
      <c r="E111" s="124">
        <f>SUM(E109:E110)</f>
        <v>0</v>
      </c>
      <c r="F111" s="124">
        <f>SUM(F109:F110)</f>
        <v>0</v>
      </c>
      <c r="G111" s="124">
        <f>SUM(G109:G110)</f>
        <v>0</v>
      </c>
      <c r="H111" s="124">
        <f>SUM(H109:H110)</f>
        <v>0</v>
      </c>
      <c r="I111" s="125">
        <f>SUM(D111:H111)</f>
        <v>0</v>
      </c>
    </row>
    <row r="112" spans="2:3" ht="16.5" thickBot="1">
      <c r="B112" s="121"/>
      <c r="C112" s="121"/>
    </row>
    <row r="113" spans="1:9" ht="15.75">
      <c r="A113" s="1"/>
      <c r="B113" s="2" t="s">
        <v>0</v>
      </c>
      <c r="C113" s="3"/>
      <c r="D113" s="4"/>
      <c r="E113" s="4"/>
      <c r="F113" s="4"/>
      <c r="G113" s="4"/>
      <c r="H113" s="4"/>
      <c r="I113" s="5"/>
    </row>
    <row r="114" spans="1:9" ht="15.75">
      <c r="A114" s="1"/>
      <c r="B114" s="8" t="s">
        <v>1</v>
      </c>
      <c r="C114" s="9"/>
      <c r="D114" s="10"/>
      <c r="E114" s="10"/>
      <c r="F114" s="10"/>
      <c r="G114" s="10"/>
      <c r="H114" s="10"/>
      <c r="I114" s="11"/>
    </row>
    <row r="115" spans="1:9" ht="16.5" thickBot="1">
      <c r="A115" s="1"/>
      <c r="B115" s="8" t="s">
        <v>110</v>
      </c>
      <c r="C115" s="9"/>
      <c r="D115" s="10"/>
      <c r="E115" s="10"/>
      <c r="F115" s="10"/>
      <c r="G115" s="10"/>
      <c r="H115" s="10"/>
      <c r="I115" s="11"/>
    </row>
    <row r="116" spans="1:9" ht="16.5" thickBot="1">
      <c r="A116" s="17"/>
      <c r="B116" s="19" t="s">
        <v>3</v>
      </c>
      <c r="C116" s="116" t="s">
        <v>4</v>
      </c>
      <c r="D116" s="20" t="s">
        <v>5</v>
      </c>
      <c r="E116" s="20" t="s">
        <v>6</v>
      </c>
      <c r="F116" s="20" t="s">
        <v>7</v>
      </c>
      <c r="G116" s="20" t="s">
        <v>8</v>
      </c>
      <c r="H116" s="20" t="s">
        <v>9</v>
      </c>
      <c r="I116" s="117" t="s">
        <v>10</v>
      </c>
    </row>
    <row r="117" spans="1:12" ht="15.75">
      <c r="A117" s="22">
        <v>100</v>
      </c>
      <c r="B117" s="26" t="s">
        <v>111</v>
      </c>
      <c r="C117" s="24" t="s">
        <v>112</v>
      </c>
      <c r="D117" s="10"/>
      <c r="E117" s="10"/>
      <c r="F117" s="10"/>
      <c r="G117" s="10"/>
      <c r="H117" s="10"/>
      <c r="I117" s="74">
        <f aca="true" t="shared" si="14" ref="I117:I149">SUM(D117:H117)</f>
        <v>0</v>
      </c>
      <c r="L117" s="93"/>
    </row>
    <row r="118" spans="1:12" ht="15.75">
      <c r="A118" s="22">
        <v>102</v>
      </c>
      <c r="B118" s="26" t="s">
        <v>111</v>
      </c>
      <c r="C118" s="24" t="s">
        <v>113</v>
      </c>
      <c r="D118" s="10"/>
      <c r="E118" s="10"/>
      <c r="F118" s="10"/>
      <c r="G118" s="10"/>
      <c r="H118" s="10"/>
      <c r="I118" s="74">
        <f t="shared" si="14"/>
        <v>0</v>
      </c>
      <c r="L118" s="93"/>
    </row>
    <row r="119" spans="1:12" ht="15.75">
      <c r="A119" s="22">
        <v>102</v>
      </c>
      <c r="B119" s="26" t="s">
        <v>111</v>
      </c>
      <c r="C119" s="24" t="s">
        <v>114</v>
      </c>
      <c r="D119" s="10"/>
      <c r="E119" s="10"/>
      <c r="F119" s="10"/>
      <c r="G119" s="10"/>
      <c r="H119" s="10"/>
      <c r="I119" s="74">
        <f t="shared" si="14"/>
        <v>0</v>
      </c>
      <c r="L119" s="93"/>
    </row>
    <row r="120" spans="1:12" ht="15.75">
      <c r="A120" s="22">
        <v>104</v>
      </c>
      <c r="B120" s="26" t="s">
        <v>111</v>
      </c>
      <c r="C120" s="24" t="s">
        <v>115</v>
      </c>
      <c r="D120" s="10"/>
      <c r="E120" s="10"/>
      <c r="F120" s="10"/>
      <c r="G120" s="10"/>
      <c r="H120" s="10"/>
      <c r="I120" s="74">
        <f t="shared" si="14"/>
        <v>0</v>
      </c>
      <c r="L120" s="93"/>
    </row>
    <row r="121" spans="1:12" ht="15.75">
      <c r="A121" s="22">
        <v>105</v>
      </c>
      <c r="B121" s="26" t="s">
        <v>111</v>
      </c>
      <c r="C121" s="24" t="s">
        <v>116</v>
      </c>
      <c r="D121" s="10"/>
      <c r="E121" s="10"/>
      <c r="F121" s="10"/>
      <c r="G121" s="10"/>
      <c r="H121" s="10"/>
      <c r="I121" s="74">
        <f t="shared" si="14"/>
        <v>0</v>
      </c>
      <c r="L121" s="93"/>
    </row>
    <row r="122" spans="1:12" ht="15.75">
      <c r="A122" s="22">
        <v>106</v>
      </c>
      <c r="B122" s="26" t="s">
        <v>111</v>
      </c>
      <c r="C122" s="24" t="s">
        <v>117</v>
      </c>
      <c r="D122" s="10"/>
      <c r="E122" s="10"/>
      <c r="F122" s="10"/>
      <c r="G122" s="10"/>
      <c r="H122" s="10"/>
      <c r="I122" s="74">
        <f t="shared" si="14"/>
        <v>0</v>
      </c>
      <c r="L122" s="93"/>
    </row>
    <row r="123" spans="1:12" ht="15.75">
      <c r="A123" s="22">
        <v>107</v>
      </c>
      <c r="B123" s="26" t="s">
        <v>118</v>
      </c>
      <c r="C123" s="24" t="s">
        <v>119</v>
      </c>
      <c r="D123" s="10"/>
      <c r="E123" s="10"/>
      <c r="F123" s="10"/>
      <c r="G123" s="10">
        <v>4</v>
      </c>
      <c r="H123" s="27">
        <v>2</v>
      </c>
      <c r="I123" s="74">
        <f t="shared" si="14"/>
        <v>6</v>
      </c>
      <c r="L123" s="93"/>
    </row>
    <row r="124" spans="1:12" ht="15.75">
      <c r="A124" s="22">
        <v>108</v>
      </c>
      <c r="B124" s="26" t="s">
        <v>118</v>
      </c>
      <c r="C124" s="24" t="s">
        <v>120</v>
      </c>
      <c r="D124" s="10"/>
      <c r="E124" s="10"/>
      <c r="F124" s="10">
        <v>4</v>
      </c>
      <c r="G124" s="10">
        <v>7</v>
      </c>
      <c r="H124" s="10">
        <v>1</v>
      </c>
      <c r="I124" s="74">
        <f t="shared" si="14"/>
        <v>12</v>
      </c>
      <c r="L124" s="93"/>
    </row>
    <row r="125" spans="1:12" ht="15.75">
      <c r="A125" s="22">
        <v>109</v>
      </c>
      <c r="B125" s="26" t="s">
        <v>118</v>
      </c>
      <c r="C125" s="24" t="s">
        <v>121</v>
      </c>
      <c r="D125" s="10"/>
      <c r="E125" s="10"/>
      <c r="F125" s="10">
        <v>4</v>
      </c>
      <c r="G125" s="27">
        <v>8</v>
      </c>
      <c r="H125" s="27">
        <v>2</v>
      </c>
      <c r="I125" s="74">
        <f t="shared" si="14"/>
        <v>14</v>
      </c>
      <c r="L125" s="93"/>
    </row>
    <row r="126" spans="1:12" ht="15.75">
      <c r="A126" s="22">
        <v>111</v>
      </c>
      <c r="B126" s="26" t="s">
        <v>122</v>
      </c>
      <c r="C126" s="24" t="s">
        <v>123</v>
      </c>
      <c r="D126" s="10"/>
      <c r="E126" s="128"/>
      <c r="F126" s="128">
        <v>1</v>
      </c>
      <c r="G126" s="128">
        <v>2</v>
      </c>
      <c r="H126" s="128"/>
      <c r="I126" s="74">
        <f t="shared" si="14"/>
        <v>3</v>
      </c>
      <c r="L126" s="93"/>
    </row>
    <row r="127" spans="1:12" ht="15.75">
      <c r="A127" s="22">
        <v>112</v>
      </c>
      <c r="B127" s="26" t="s">
        <v>118</v>
      </c>
      <c r="C127" s="24" t="s">
        <v>124</v>
      </c>
      <c r="D127" s="10"/>
      <c r="E127" s="10"/>
      <c r="F127" s="10">
        <v>4</v>
      </c>
      <c r="G127" s="10">
        <v>4</v>
      </c>
      <c r="H127" s="10"/>
      <c r="I127" s="74">
        <f t="shared" si="14"/>
        <v>8</v>
      </c>
      <c r="L127" s="93"/>
    </row>
    <row r="128" spans="1:12" ht="15.75">
      <c r="A128" s="22">
        <v>113</v>
      </c>
      <c r="B128" s="26" t="s">
        <v>118</v>
      </c>
      <c r="C128" s="24" t="s">
        <v>125</v>
      </c>
      <c r="D128" s="10"/>
      <c r="E128" s="10"/>
      <c r="F128" s="27">
        <v>6</v>
      </c>
      <c r="G128" s="27">
        <v>11</v>
      </c>
      <c r="H128" s="27"/>
      <c r="I128" s="74">
        <f t="shared" si="14"/>
        <v>17</v>
      </c>
      <c r="L128" s="93"/>
    </row>
    <row r="129" spans="1:12" ht="15.75">
      <c r="A129" s="22">
        <v>114</v>
      </c>
      <c r="B129" s="26" t="s">
        <v>118</v>
      </c>
      <c r="C129" s="24" t="s">
        <v>126</v>
      </c>
      <c r="D129" s="10"/>
      <c r="E129" s="10"/>
      <c r="F129" s="27">
        <v>2</v>
      </c>
      <c r="G129" s="27">
        <v>5</v>
      </c>
      <c r="H129" s="10">
        <v>1</v>
      </c>
      <c r="I129" s="74">
        <f t="shared" si="14"/>
        <v>8</v>
      </c>
      <c r="L129" s="93"/>
    </row>
    <row r="130" spans="1:12" ht="15.75">
      <c r="A130" s="22">
        <v>117</v>
      </c>
      <c r="B130" s="26" t="s">
        <v>127</v>
      </c>
      <c r="C130" s="24" t="s">
        <v>128</v>
      </c>
      <c r="D130" s="10"/>
      <c r="E130" s="10"/>
      <c r="F130" s="10"/>
      <c r="G130" s="10"/>
      <c r="H130" s="10"/>
      <c r="I130" s="74">
        <f t="shared" si="14"/>
        <v>0</v>
      </c>
      <c r="L130" s="93"/>
    </row>
    <row r="131" spans="1:12" ht="15.75">
      <c r="A131" s="22">
        <v>101</v>
      </c>
      <c r="B131" s="26" t="s">
        <v>111</v>
      </c>
      <c r="C131" s="129" t="s">
        <v>129</v>
      </c>
      <c r="D131" s="10"/>
      <c r="E131" s="10"/>
      <c r="F131" s="10"/>
      <c r="G131" s="10"/>
      <c r="H131" s="10"/>
      <c r="I131" s="74">
        <f t="shared" si="14"/>
        <v>0</v>
      </c>
      <c r="L131" s="93"/>
    </row>
    <row r="132" spans="1:12" ht="15.75">
      <c r="A132" s="22">
        <v>103</v>
      </c>
      <c r="B132" s="26" t="s">
        <v>111</v>
      </c>
      <c r="C132" s="129" t="s">
        <v>130</v>
      </c>
      <c r="D132" s="10"/>
      <c r="E132" s="10"/>
      <c r="F132" s="10"/>
      <c r="G132" s="10"/>
      <c r="H132" s="10"/>
      <c r="I132" s="74">
        <f t="shared" si="14"/>
        <v>0</v>
      </c>
      <c r="L132" s="93"/>
    </row>
    <row r="133" spans="1:12" ht="15.75">
      <c r="A133" s="22">
        <v>110</v>
      </c>
      <c r="B133" s="26" t="s">
        <v>122</v>
      </c>
      <c r="C133" s="53" t="s">
        <v>131</v>
      </c>
      <c r="D133" s="10"/>
      <c r="E133" s="10"/>
      <c r="F133" s="10"/>
      <c r="G133" s="10"/>
      <c r="H133" s="10"/>
      <c r="I133" s="74">
        <f t="shared" si="14"/>
        <v>0</v>
      </c>
      <c r="L133" s="93"/>
    </row>
    <row r="134" spans="1:12" ht="15.75">
      <c r="A134" s="22">
        <v>115</v>
      </c>
      <c r="B134" s="26" t="s">
        <v>122</v>
      </c>
      <c r="C134" s="53" t="s">
        <v>132</v>
      </c>
      <c r="D134" s="10"/>
      <c r="E134" s="10"/>
      <c r="F134" s="10"/>
      <c r="G134" s="10">
        <v>1</v>
      </c>
      <c r="H134" s="10">
        <v>1</v>
      </c>
      <c r="I134" s="74">
        <f t="shared" si="14"/>
        <v>2</v>
      </c>
      <c r="L134" s="93"/>
    </row>
    <row r="135" spans="1:12" ht="15.75">
      <c r="A135" s="22">
        <v>116</v>
      </c>
      <c r="B135" s="26" t="s">
        <v>127</v>
      </c>
      <c r="C135" s="53" t="s">
        <v>133</v>
      </c>
      <c r="D135" s="10"/>
      <c r="E135" s="10"/>
      <c r="F135" s="10"/>
      <c r="G135" s="10"/>
      <c r="H135" s="10"/>
      <c r="I135" s="74">
        <f t="shared" si="14"/>
        <v>0</v>
      </c>
      <c r="L135" s="93"/>
    </row>
    <row r="136" spans="1:12" ht="15.75">
      <c r="A136" s="22">
        <v>118</v>
      </c>
      <c r="B136" s="26" t="s">
        <v>122</v>
      </c>
      <c r="C136" s="53" t="s">
        <v>134</v>
      </c>
      <c r="D136" s="10"/>
      <c r="E136" s="10"/>
      <c r="F136" s="10"/>
      <c r="G136" s="10">
        <v>1</v>
      </c>
      <c r="H136" s="27"/>
      <c r="I136" s="74">
        <f t="shared" si="14"/>
        <v>1</v>
      </c>
      <c r="L136" s="93"/>
    </row>
    <row r="137" spans="1:12" ht="15.75">
      <c r="A137" s="22">
        <v>119</v>
      </c>
      <c r="B137" s="26" t="s">
        <v>122</v>
      </c>
      <c r="C137" s="53" t="s">
        <v>135</v>
      </c>
      <c r="D137" s="10"/>
      <c r="E137" s="10"/>
      <c r="F137" s="10">
        <v>1</v>
      </c>
      <c r="G137" s="10">
        <v>5</v>
      </c>
      <c r="H137" s="10"/>
      <c r="I137" s="74">
        <f t="shared" si="14"/>
        <v>6</v>
      </c>
      <c r="L137" s="93"/>
    </row>
    <row r="138" spans="1:12" ht="15.75">
      <c r="A138" s="22">
        <v>120</v>
      </c>
      <c r="B138" s="26" t="s">
        <v>122</v>
      </c>
      <c r="C138" s="53" t="s">
        <v>136</v>
      </c>
      <c r="D138" s="10"/>
      <c r="E138" s="10"/>
      <c r="F138" s="27"/>
      <c r="G138" s="27">
        <v>1</v>
      </c>
      <c r="H138" s="27"/>
      <c r="I138" s="74">
        <f t="shared" si="14"/>
        <v>1</v>
      </c>
      <c r="L138" s="93"/>
    </row>
    <row r="139" spans="1:12" ht="15.75">
      <c r="A139" s="22">
        <v>121</v>
      </c>
      <c r="B139" s="26" t="s">
        <v>122</v>
      </c>
      <c r="C139" s="53" t="s">
        <v>137</v>
      </c>
      <c r="D139" s="10"/>
      <c r="E139" s="10"/>
      <c r="F139" s="27">
        <v>2</v>
      </c>
      <c r="G139" s="10">
        <v>2</v>
      </c>
      <c r="H139" s="10"/>
      <c r="I139" s="74">
        <f t="shared" si="14"/>
        <v>4</v>
      </c>
      <c r="L139" s="93"/>
    </row>
    <row r="140" spans="1:12" ht="15.75">
      <c r="A140" s="22">
        <v>122</v>
      </c>
      <c r="B140" s="26" t="s">
        <v>127</v>
      </c>
      <c r="C140" s="53" t="s">
        <v>138</v>
      </c>
      <c r="D140" s="10"/>
      <c r="E140" s="10"/>
      <c r="F140" s="27"/>
      <c r="G140" s="10"/>
      <c r="H140" s="10"/>
      <c r="I140" s="74">
        <f t="shared" si="14"/>
        <v>0</v>
      </c>
      <c r="L140" s="93"/>
    </row>
    <row r="141" spans="1:12" ht="15.75">
      <c r="A141" s="22">
        <v>123</v>
      </c>
      <c r="B141" s="26" t="s">
        <v>122</v>
      </c>
      <c r="C141" s="129" t="s">
        <v>139</v>
      </c>
      <c r="D141" s="10"/>
      <c r="E141" s="10"/>
      <c r="F141" s="10"/>
      <c r="G141" s="10">
        <v>4</v>
      </c>
      <c r="H141" s="10"/>
      <c r="I141" s="74">
        <f t="shared" si="14"/>
        <v>4</v>
      </c>
      <c r="L141" s="93"/>
    </row>
    <row r="142" spans="1:12" ht="15.75">
      <c r="A142" s="22">
        <v>124</v>
      </c>
      <c r="B142" s="26" t="s">
        <v>122</v>
      </c>
      <c r="C142" s="129" t="s">
        <v>140</v>
      </c>
      <c r="D142" s="10"/>
      <c r="E142" s="10"/>
      <c r="F142" s="10">
        <v>1</v>
      </c>
      <c r="G142" s="10">
        <v>2</v>
      </c>
      <c r="H142" s="10"/>
      <c r="I142" s="74">
        <f t="shared" si="14"/>
        <v>3</v>
      </c>
      <c r="L142" s="93"/>
    </row>
    <row r="143" spans="1:12" ht="16.5" thickBot="1">
      <c r="A143" s="22">
        <v>125</v>
      </c>
      <c r="B143" s="26" t="s">
        <v>122</v>
      </c>
      <c r="C143" s="129" t="s">
        <v>141</v>
      </c>
      <c r="D143" s="10"/>
      <c r="E143" s="10"/>
      <c r="F143" s="27"/>
      <c r="G143" s="10">
        <v>1</v>
      </c>
      <c r="H143" s="10"/>
      <c r="I143" s="74">
        <f t="shared" si="14"/>
        <v>1</v>
      </c>
      <c r="L143" s="93"/>
    </row>
    <row r="144" spans="1:12" ht="15.75">
      <c r="A144" s="22">
        <v>126</v>
      </c>
      <c r="B144" s="23" t="s">
        <v>142</v>
      </c>
      <c r="C144" s="130" t="s">
        <v>143</v>
      </c>
      <c r="D144" s="4"/>
      <c r="E144" s="4"/>
      <c r="F144" s="4"/>
      <c r="G144" s="4"/>
      <c r="H144" s="4"/>
      <c r="I144" s="109">
        <f t="shared" si="14"/>
        <v>0</v>
      </c>
      <c r="L144" s="93"/>
    </row>
    <row r="145" spans="1:12" ht="16.5" thickBot="1">
      <c r="A145" s="22">
        <v>127</v>
      </c>
      <c r="B145" s="38" t="s">
        <v>144</v>
      </c>
      <c r="C145" s="131" t="s">
        <v>145</v>
      </c>
      <c r="D145" s="14"/>
      <c r="E145" s="14"/>
      <c r="F145" s="14">
        <v>2</v>
      </c>
      <c r="G145" s="14"/>
      <c r="H145" s="14"/>
      <c r="I145" s="81">
        <f t="shared" si="14"/>
        <v>2</v>
      </c>
      <c r="L145" s="93"/>
    </row>
    <row r="146" spans="1:12" ht="15.75">
      <c r="A146" s="22">
        <v>129</v>
      </c>
      <c r="B146" s="23" t="s">
        <v>122</v>
      </c>
      <c r="C146" s="132" t="s">
        <v>146</v>
      </c>
      <c r="D146" s="4"/>
      <c r="E146" s="4"/>
      <c r="F146" s="4"/>
      <c r="G146" s="4"/>
      <c r="H146" s="4"/>
      <c r="I146" s="109">
        <f t="shared" si="14"/>
        <v>0</v>
      </c>
      <c r="L146" s="93"/>
    </row>
    <row r="147" spans="1:12" ht="15.75">
      <c r="A147" s="22">
        <v>128</v>
      </c>
      <c r="B147" s="26" t="s">
        <v>122</v>
      </c>
      <c r="C147" s="133" t="s">
        <v>147</v>
      </c>
      <c r="D147" s="10"/>
      <c r="E147" s="10"/>
      <c r="F147" s="10"/>
      <c r="G147" s="10"/>
      <c r="H147" s="10"/>
      <c r="I147" s="74">
        <f t="shared" si="14"/>
        <v>0</v>
      </c>
      <c r="L147" s="93"/>
    </row>
    <row r="148" spans="1:12" ht="16.5" thickBot="1">
      <c r="A148" s="22">
        <v>130</v>
      </c>
      <c r="B148" s="26" t="s">
        <v>122</v>
      </c>
      <c r="C148" s="133" t="s">
        <v>148</v>
      </c>
      <c r="D148" s="10"/>
      <c r="E148" s="10"/>
      <c r="F148" s="10"/>
      <c r="G148" s="10"/>
      <c r="H148" s="10"/>
      <c r="I148" s="74">
        <f t="shared" si="14"/>
        <v>0</v>
      </c>
      <c r="L148" s="93"/>
    </row>
    <row r="149" spans="1:10" ht="15.75">
      <c r="A149" s="53"/>
      <c r="B149" s="55" t="s">
        <v>149</v>
      </c>
      <c r="C149" s="107" t="s">
        <v>51</v>
      </c>
      <c r="D149" s="4">
        <f>SUM(D117:D148)</f>
        <v>0</v>
      </c>
      <c r="E149" s="4">
        <f>SUM(E117:E148)</f>
        <v>0</v>
      </c>
      <c r="F149" s="4">
        <f>SUM(F117:F148)</f>
        <v>27</v>
      </c>
      <c r="G149" s="4">
        <f>SUM(G117:G148)</f>
        <v>58</v>
      </c>
      <c r="H149" s="4">
        <f>SUM(H117:H148)</f>
        <v>7</v>
      </c>
      <c r="I149" s="109">
        <f t="shared" si="14"/>
        <v>92</v>
      </c>
      <c r="J149" s="108">
        <f>SUM(J117:J148)</f>
        <v>0</v>
      </c>
    </row>
    <row r="150" spans="1:9" ht="15.75">
      <c r="A150" s="53"/>
      <c r="B150" s="26"/>
      <c r="C150" s="127" t="s">
        <v>150</v>
      </c>
      <c r="D150" s="10"/>
      <c r="E150" s="10"/>
      <c r="F150" s="10"/>
      <c r="G150" s="27"/>
      <c r="H150" s="27"/>
      <c r="I150" s="74"/>
    </row>
    <row r="151" spans="1:9" ht="15.75">
      <c r="A151" s="22"/>
      <c r="B151" s="26"/>
      <c r="C151" s="127" t="s">
        <v>151</v>
      </c>
      <c r="D151" s="10"/>
      <c r="E151" s="10"/>
      <c r="F151" s="10"/>
      <c r="G151" s="10"/>
      <c r="H151" s="10"/>
      <c r="I151" s="45"/>
    </row>
    <row r="152" spans="1:9" ht="16.5" thickBot="1">
      <c r="A152" s="22"/>
      <c r="B152" s="66" t="s">
        <v>149</v>
      </c>
      <c r="C152" s="118" t="s">
        <v>152</v>
      </c>
      <c r="D152" s="14"/>
      <c r="E152" s="14"/>
      <c r="F152" s="14">
        <v>96</v>
      </c>
      <c r="G152" s="49">
        <v>121</v>
      </c>
      <c r="H152" s="49">
        <v>14</v>
      </c>
      <c r="I152" s="81">
        <f>SUM(D152:H152)</f>
        <v>231</v>
      </c>
    </row>
    <row r="153" spans="1:10" ht="16.5" thickBot="1">
      <c r="A153" s="22"/>
      <c r="B153" s="123" t="s">
        <v>149</v>
      </c>
      <c r="C153" s="111" t="s">
        <v>53</v>
      </c>
      <c r="D153" s="124">
        <f aca="true" t="shared" si="15" ref="D153:I153">SUM(D149:D152)</f>
        <v>0</v>
      </c>
      <c r="E153" s="124">
        <f t="shared" si="15"/>
        <v>0</v>
      </c>
      <c r="F153" s="124">
        <f t="shared" si="15"/>
        <v>123</v>
      </c>
      <c r="G153" s="124">
        <f t="shared" si="15"/>
        <v>179</v>
      </c>
      <c r="H153" s="124">
        <f t="shared" si="15"/>
        <v>21</v>
      </c>
      <c r="I153" s="134">
        <f t="shared" si="15"/>
        <v>323</v>
      </c>
      <c r="J153" s="59"/>
    </row>
    <row r="154" spans="1:10" ht="16.5" thickBot="1">
      <c r="A154" s="24"/>
      <c r="B154" s="38"/>
      <c r="C154" s="118" t="s">
        <v>54</v>
      </c>
      <c r="D154" s="64" t="e">
        <f aca="true" t="shared" si="16" ref="D154:I154">(D152/D153)*100</f>
        <v>#DIV/0!</v>
      </c>
      <c r="E154" s="64" t="e">
        <f t="shared" si="16"/>
        <v>#DIV/0!</v>
      </c>
      <c r="F154" s="64">
        <f t="shared" si="16"/>
        <v>78.04878048780488</v>
      </c>
      <c r="G154" s="64">
        <f t="shared" si="16"/>
        <v>67.59776536312849</v>
      </c>
      <c r="H154" s="64">
        <f t="shared" si="16"/>
        <v>66.66666666666666</v>
      </c>
      <c r="I154" s="135">
        <f t="shared" si="16"/>
        <v>71.51702786377709</v>
      </c>
      <c r="J154" s="135"/>
    </row>
    <row r="155" spans="1:9" ht="16.5" thickBot="1">
      <c r="A155" s="22"/>
      <c r="B155" s="24"/>
      <c r="C155" s="24"/>
      <c r="D155" s="10"/>
      <c r="E155" s="10"/>
      <c r="F155" s="10"/>
      <c r="G155" s="10"/>
      <c r="H155" s="10"/>
      <c r="I155" s="59"/>
    </row>
    <row r="156" spans="1:9" ht="15.75">
      <c r="A156" s="1"/>
      <c r="B156" s="2" t="s">
        <v>0</v>
      </c>
      <c r="C156" s="3"/>
      <c r="D156" s="4"/>
      <c r="E156" s="4"/>
      <c r="F156" s="4"/>
      <c r="G156" s="4"/>
      <c r="H156" s="4"/>
      <c r="I156" s="5"/>
    </row>
    <row r="157" spans="1:9" ht="15.75">
      <c r="A157" s="1"/>
      <c r="B157" s="8" t="s">
        <v>1</v>
      </c>
      <c r="C157" s="9"/>
      <c r="D157" s="10"/>
      <c r="E157" s="10"/>
      <c r="F157" s="10"/>
      <c r="G157" s="10"/>
      <c r="H157" s="10"/>
      <c r="I157" s="11"/>
    </row>
    <row r="158" spans="1:9" ht="16.5" thickBot="1">
      <c r="A158" s="1"/>
      <c r="B158" s="12" t="s">
        <v>153</v>
      </c>
      <c r="C158" s="13"/>
      <c r="D158" s="14"/>
      <c r="E158" s="15"/>
      <c r="F158" s="14"/>
      <c r="G158" s="14"/>
      <c r="H158" s="14">
        <v>25</v>
      </c>
      <c r="I158" s="16"/>
    </row>
    <row r="159" spans="1:9" ht="16.5" thickBot="1">
      <c r="A159" s="17"/>
      <c r="B159" s="75" t="s">
        <v>3</v>
      </c>
      <c r="C159" s="136" t="s">
        <v>4</v>
      </c>
      <c r="D159" s="77" t="s">
        <v>5</v>
      </c>
      <c r="E159" s="77" t="s">
        <v>6</v>
      </c>
      <c r="F159" s="77" t="s">
        <v>7</v>
      </c>
      <c r="G159" s="77" t="s">
        <v>8</v>
      </c>
      <c r="H159" s="77" t="s">
        <v>9</v>
      </c>
      <c r="I159" s="137" t="s">
        <v>10</v>
      </c>
    </row>
    <row r="160" spans="1:9" ht="15.75">
      <c r="A160" s="22">
        <v>46</v>
      </c>
      <c r="B160" s="23" t="s">
        <v>154</v>
      </c>
      <c r="C160" s="43" t="s">
        <v>155</v>
      </c>
      <c r="D160" s="4"/>
      <c r="E160" s="4"/>
      <c r="F160" s="4"/>
      <c r="G160" s="4"/>
      <c r="H160" s="4"/>
      <c r="I160" s="109">
        <f aca="true" t="shared" si="17" ref="I160:I173">SUM(D160:H160)</f>
        <v>0</v>
      </c>
    </row>
    <row r="161" spans="1:9" ht="15.75">
      <c r="A161" s="22">
        <v>45</v>
      </c>
      <c r="B161" s="26" t="s">
        <v>154</v>
      </c>
      <c r="C161" s="24" t="s">
        <v>156</v>
      </c>
      <c r="D161" s="10"/>
      <c r="E161" s="10"/>
      <c r="F161" s="10"/>
      <c r="G161" s="10">
        <v>2</v>
      </c>
      <c r="H161" s="27"/>
      <c r="I161" s="74">
        <f t="shared" si="17"/>
        <v>2</v>
      </c>
    </row>
    <row r="162" spans="1:9" ht="15.75">
      <c r="A162" s="22">
        <v>44</v>
      </c>
      <c r="B162" s="26" t="s">
        <v>154</v>
      </c>
      <c r="C162" s="24" t="s">
        <v>157</v>
      </c>
      <c r="D162" s="10"/>
      <c r="E162" s="10"/>
      <c r="F162" s="10"/>
      <c r="G162" s="10"/>
      <c r="H162" s="10"/>
      <c r="I162" s="74">
        <f t="shared" si="17"/>
        <v>0</v>
      </c>
    </row>
    <row r="163" spans="1:9" ht="15.75">
      <c r="A163" s="22">
        <v>43</v>
      </c>
      <c r="B163" s="26" t="s">
        <v>154</v>
      </c>
      <c r="C163" s="24" t="s">
        <v>158</v>
      </c>
      <c r="D163" s="10"/>
      <c r="E163" s="10"/>
      <c r="G163" s="10">
        <v>1</v>
      </c>
      <c r="H163" s="27"/>
      <c r="I163" s="74">
        <f t="shared" si="17"/>
        <v>1</v>
      </c>
    </row>
    <row r="164" spans="1:9" ht="15.75">
      <c r="A164" s="22">
        <v>42</v>
      </c>
      <c r="B164" s="26" t="s">
        <v>154</v>
      </c>
      <c r="C164" s="24" t="s">
        <v>159</v>
      </c>
      <c r="D164" s="10"/>
      <c r="E164" s="10"/>
      <c r="G164" s="10">
        <v>1</v>
      </c>
      <c r="H164" s="27"/>
      <c r="I164" s="74">
        <f t="shared" si="17"/>
        <v>1</v>
      </c>
    </row>
    <row r="165" spans="1:9" ht="15.75">
      <c r="A165" s="22">
        <v>41</v>
      </c>
      <c r="B165" s="26" t="s">
        <v>154</v>
      </c>
      <c r="C165" s="24" t="s">
        <v>160</v>
      </c>
      <c r="D165" s="10"/>
      <c r="E165" s="10"/>
      <c r="G165" s="27"/>
      <c r="H165" s="27"/>
      <c r="I165" s="74">
        <f t="shared" si="17"/>
        <v>0</v>
      </c>
    </row>
    <row r="166" spans="1:9" ht="15.75">
      <c r="A166" s="22">
        <v>40</v>
      </c>
      <c r="B166" s="26" t="s">
        <v>154</v>
      </c>
      <c r="C166" s="83" t="s">
        <v>161</v>
      </c>
      <c r="D166" s="10"/>
      <c r="E166" s="27"/>
      <c r="F166" s="7">
        <v>10</v>
      </c>
      <c r="G166" s="27">
        <v>14</v>
      </c>
      <c r="H166" s="27">
        <v>1</v>
      </c>
      <c r="I166" s="74">
        <f t="shared" si="17"/>
        <v>25</v>
      </c>
    </row>
    <row r="167" spans="1:9" ht="15.75">
      <c r="A167" s="22">
        <v>39</v>
      </c>
      <c r="B167" s="26" t="s">
        <v>154</v>
      </c>
      <c r="C167" s="83" t="s">
        <v>162</v>
      </c>
      <c r="D167" s="10"/>
      <c r="E167" s="27"/>
      <c r="F167" s="7">
        <v>4</v>
      </c>
      <c r="G167" s="27">
        <v>1</v>
      </c>
      <c r="H167" s="27"/>
      <c r="I167" s="74">
        <f t="shared" si="17"/>
        <v>5</v>
      </c>
    </row>
    <row r="168" spans="1:9" ht="15.75">
      <c r="A168" s="22">
        <v>38</v>
      </c>
      <c r="B168" s="26" t="s">
        <v>154</v>
      </c>
      <c r="C168" s="83" t="s">
        <v>163</v>
      </c>
      <c r="D168" s="10"/>
      <c r="E168" s="27"/>
      <c r="F168" s="7">
        <v>5</v>
      </c>
      <c r="G168" s="27">
        <v>6</v>
      </c>
      <c r="H168" s="27">
        <v>1</v>
      </c>
      <c r="I168" s="74">
        <f t="shared" si="17"/>
        <v>12</v>
      </c>
    </row>
    <row r="169" spans="1:9" ht="15.75">
      <c r="A169" s="22">
        <v>37</v>
      </c>
      <c r="B169" s="26" t="s">
        <v>154</v>
      </c>
      <c r="C169" s="24" t="s">
        <v>164</v>
      </c>
      <c r="D169" s="10"/>
      <c r="F169" s="27">
        <v>4</v>
      </c>
      <c r="G169" s="10">
        <v>3</v>
      </c>
      <c r="H169" s="27"/>
      <c r="I169" s="74">
        <f t="shared" si="17"/>
        <v>7</v>
      </c>
    </row>
    <row r="170" spans="1:9" ht="15.75">
      <c r="A170" s="22">
        <v>36</v>
      </c>
      <c r="B170" s="26" t="s">
        <v>154</v>
      </c>
      <c r="C170" s="24" t="s">
        <v>165</v>
      </c>
      <c r="D170" s="10"/>
      <c r="F170" s="27">
        <v>1</v>
      </c>
      <c r="G170" s="27">
        <v>2</v>
      </c>
      <c r="H170" s="27">
        <v>2</v>
      </c>
      <c r="I170" s="74">
        <f t="shared" si="17"/>
        <v>5</v>
      </c>
    </row>
    <row r="171" spans="1:9" ht="15.75">
      <c r="A171" s="22">
        <v>35</v>
      </c>
      <c r="B171" s="26" t="s">
        <v>154</v>
      </c>
      <c r="C171" s="24" t="s">
        <v>166</v>
      </c>
      <c r="D171" s="10"/>
      <c r="F171" s="27"/>
      <c r="G171" s="27"/>
      <c r="H171" s="27"/>
      <c r="I171" s="74">
        <f t="shared" si="17"/>
        <v>0</v>
      </c>
    </row>
    <row r="172" spans="1:9" ht="15.75">
      <c r="A172" s="22">
        <v>34</v>
      </c>
      <c r="B172" s="26" t="s">
        <v>154</v>
      </c>
      <c r="C172" s="24" t="s">
        <v>167</v>
      </c>
      <c r="D172" s="10"/>
      <c r="E172" s="10"/>
      <c r="F172" s="7">
        <v>1</v>
      </c>
      <c r="G172" s="27"/>
      <c r="H172" s="27"/>
      <c r="I172" s="74">
        <f t="shared" si="17"/>
        <v>1</v>
      </c>
    </row>
    <row r="173" spans="1:9" ht="15.75">
      <c r="A173" s="22">
        <v>33</v>
      </c>
      <c r="B173" s="26" t="s">
        <v>154</v>
      </c>
      <c r="C173" s="24" t="s">
        <v>168</v>
      </c>
      <c r="D173" s="10"/>
      <c r="E173" s="10"/>
      <c r="F173" s="7">
        <v>2</v>
      </c>
      <c r="G173" s="27"/>
      <c r="H173" s="27"/>
      <c r="I173" s="74">
        <f t="shared" si="17"/>
        <v>2</v>
      </c>
    </row>
    <row r="174" spans="1:9" ht="15.75">
      <c r="A174" s="22">
        <v>33</v>
      </c>
      <c r="B174" s="26" t="s">
        <v>154</v>
      </c>
      <c r="C174" s="29" t="s">
        <v>169</v>
      </c>
      <c r="D174" s="10"/>
      <c r="E174" s="10"/>
      <c r="F174" s="10"/>
      <c r="G174" s="10"/>
      <c r="H174" s="10"/>
      <c r="I174" s="74"/>
    </row>
    <row r="175" spans="1:9" ht="15.75">
      <c r="A175" s="22">
        <v>97</v>
      </c>
      <c r="B175" s="26" t="s">
        <v>170</v>
      </c>
      <c r="C175" s="29" t="s">
        <v>171</v>
      </c>
      <c r="D175" s="10"/>
      <c r="E175" s="10"/>
      <c r="F175" s="27"/>
      <c r="G175" s="10"/>
      <c r="H175" s="10"/>
      <c r="I175" s="74"/>
    </row>
    <row r="176" spans="1:9" ht="15.75">
      <c r="A176" s="22">
        <v>96</v>
      </c>
      <c r="B176" s="26" t="s">
        <v>170</v>
      </c>
      <c r="C176" s="29" t="s">
        <v>172</v>
      </c>
      <c r="D176" s="10"/>
      <c r="E176" s="10"/>
      <c r="F176" s="10"/>
      <c r="G176" s="10"/>
      <c r="H176" s="10"/>
      <c r="I176" s="74"/>
    </row>
    <row r="177" spans="1:9" ht="15.75">
      <c r="A177" s="22">
        <v>95</v>
      </c>
      <c r="B177" s="26" t="s">
        <v>170</v>
      </c>
      <c r="C177" s="29" t="s">
        <v>173</v>
      </c>
      <c r="D177" s="10"/>
      <c r="E177" s="10"/>
      <c r="F177" s="10"/>
      <c r="G177" s="10"/>
      <c r="H177" s="10"/>
      <c r="I177" s="74"/>
    </row>
    <row r="178" spans="1:9" ht="15.75">
      <c r="A178" s="22">
        <v>94</v>
      </c>
      <c r="B178" s="26" t="s">
        <v>170</v>
      </c>
      <c r="C178" s="138" t="s">
        <v>174</v>
      </c>
      <c r="D178" s="10"/>
      <c r="E178" s="10"/>
      <c r="F178" s="10"/>
      <c r="G178" s="10"/>
      <c r="H178" s="10"/>
      <c r="I178" s="74"/>
    </row>
    <row r="179" spans="1:9" ht="15.75">
      <c r="A179" s="22">
        <v>93</v>
      </c>
      <c r="B179" s="26" t="s">
        <v>170</v>
      </c>
      <c r="C179" s="29" t="s">
        <v>175</v>
      </c>
      <c r="D179" s="10"/>
      <c r="E179" s="10"/>
      <c r="F179" s="10"/>
      <c r="G179" s="10"/>
      <c r="H179" s="10"/>
      <c r="I179" s="74"/>
    </row>
    <row r="180" spans="1:9" ht="15.75">
      <c r="A180" s="22">
        <v>92</v>
      </c>
      <c r="B180" s="26" t="s">
        <v>170</v>
      </c>
      <c r="C180" s="29" t="s">
        <v>176</v>
      </c>
      <c r="D180" s="10"/>
      <c r="E180" s="10"/>
      <c r="F180" s="10">
        <v>1</v>
      </c>
      <c r="G180" s="10">
        <v>3</v>
      </c>
      <c r="H180" s="10">
        <v>1</v>
      </c>
      <c r="I180" s="74"/>
    </row>
    <row r="181" spans="1:9" ht="15.75">
      <c r="A181" s="22">
        <v>91</v>
      </c>
      <c r="B181" s="26" t="s">
        <v>170</v>
      </c>
      <c r="C181" s="29" t="s">
        <v>177</v>
      </c>
      <c r="D181" s="10"/>
      <c r="E181" s="10"/>
      <c r="F181" s="10">
        <v>1</v>
      </c>
      <c r="G181" s="10">
        <v>1</v>
      </c>
      <c r="H181" s="10"/>
      <c r="I181" s="74"/>
    </row>
    <row r="182" spans="1:9" ht="15.75">
      <c r="A182" s="22">
        <v>90</v>
      </c>
      <c r="B182" s="26" t="s">
        <v>170</v>
      </c>
      <c r="C182" s="29" t="s">
        <v>178</v>
      </c>
      <c r="D182" s="10"/>
      <c r="E182" s="10"/>
      <c r="F182" s="10"/>
      <c r="G182" s="10">
        <v>2</v>
      </c>
      <c r="H182" s="10"/>
      <c r="I182" s="74"/>
    </row>
    <row r="183" spans="1:9" ht="15.75">
      <c r="A183" s="22">
        <v>89</v>
      </c>
      <c r="B183" s="26" t="s">
        <v>170</v>
      </c>
      <c r="C183" s="29" t="s">
        <v>179</v>
      </c>
      <c r="D183" s="10"/>
      <c r="E183" s="10"/>
      <c r="F183" s="10">
        <v>1</v>
      </c>
      <c r="G183" s="10">
        <v>3</v>
      </c>
      <c r="H183" s="10"/>
      <c r="I183" s="74"/>
    </row>
    <row r="184" spans="1:9" ht="15.75">
      <c r="A184" s="22">
        <v>88</v>
      </c>
      <c r="B184" s="26" t="s">
        <v>170</v>
      </c>
      <c r="C184" s="29" t="s">
        <v>180</v>
      </c>
      <c r="D184" s="10"/>
      <c r="E184" s="10"/>
      <c r="F184" s="10"/>
      <c r="G184" s="10">
        <v>1</v>
      </c>
      <c r="H184" s="10"/>
      <c r="I184" s="74"/>
    </row>
    <row r="185" spans="1:9" ht="15.75">
      <c r="A185" s="22">
        <v>87</v>
      </c>
      <c r="B185" s="26" t="s">
        <v>170</v>
      </c>
      <c r="C185" s="29" t="s">
        <v>181</v>
      </c>
      <c r="D185" s="10"/>
      <c r="E185" s="10"/>
      <c r="F185" s="10">
        <v>2</v>
      </c>
      <c r="G185" s="10">
        <v>2</v>
      </c>
      <c r="H185" s="10"/>
      <c r="I185" s="74"/>
    </row>
    <row r="186" spans="1:9" ht="15.75">
      <c r="A186" s="22">
        <v>86</v>
      </c>
      <c r="B186" s="26" t="s">
        <v>170</v>
      </c>
      <c r="C186" s="29" t="s">
        <v>182</v>
      </c>
      <c r="D186" s="10"/>
      <c r="E186" s="10"/>
      <c r="F186" s="10">
        <v>1</v>
      </c>
      <c r="G186" s="27">
        <v>2</v>
      </c>
      <c r="H186" s="10"/>
      <c r="I186" s="74"/>
    </row>
    <row r="187" spans="1:9" ht="15.75">
      <c r="A187" s="22">
        <v>85</v>
      </c>
      <c r="B187" s="26" t="s">
        <v>170</v>
      </c>
      <c r="C187" s="29" t="s">
        <v>183</v>
      </c>
      <c r="D187" s="10"/>
      <c r="E187" s="10"/>
      <c r="F187" s="10"/>
      <c r="G187" s="10">
        <v>1</v>
      </c>
      <c r="H187" s="10">
        <v>1</v>
      </c>
      <c r="I187" s="74"/>
    </row>
    <row r="188" spans="1:9" ht="15.75">
      <c r="A188" s="22">
        <v>84</v>
      </c>
      <c r="B188" s="26" t="s">
        <v>170</v>
      </c>
      <c r="C188" s="29" t="s">
        <v>184</v>
      </c>
      <c r="D188" s="10"/>
      <c r="E188" s="10"/>
      <c r="F188" s="10">
        <v>1</v>
      </c>
      <c r="G188" s="27"/>
      <c r="H188" s="10">
        <v>2</v>
      </c>
      <c r="I188" s="74"/>
    </row>
    <row r="189" spans="1:9" ht="15.75">
      <c r="A189" s="22">
        <v>83</v>
      </c>
      <c r="B189" s="26" t="s">
        <v>170</v>
      </c>
      <c r="C189" s="29" t="s">
        <v>185</v>
      </c>
      <c r="D189" s="10"/>
      <c r="E189" s="10"/>
      <c r="F189" s="10"/>
      <c r="G189" s="10"/>
      <c r="H189" s="10"/>
      <c r="I189" s="74"/>
    </row>
    <row r="190" spans="1:9" ht="15.75">
      <c r="A190" s="22">
        <v>122</v>
      </c>
      <c r="B190" s="26" t="s">
        <v>170</v>
      </c>
      <c r="C190" s="29" t="s">
        <v>186</v>
      </c>
      <c r="D190" s="10"/>
      <c r="E190" s="10"/>
      <c r="F190" s="10"/>
      <c r="G190" s="10"/>
      <c r="H190" s="10"/>
      <c r="I190" s="74"/>
    </row>
    <row r="191" spans="1:9" ht="15.75">
      <c r="A191" s="22">
        <v>82</v>
      </c>
      <c r="B191" s="26" t="s">
        <v>170</v>
      </c>
      <c r="C191" s="29" t="s">
        <v>187</v>
      </c>
      <c r="D191" s="10"/>
      <c r="E191" s="10"/>
      <c r="F191" s="10"/>
      <c r="G191" s="10"/>
      <c r="H191" s="10"/>
      <c r="I191" s="74"/>
    </row>
    <row r="192" spans="1:9" ht="15.75">
      <c r="A192" s="22">
        <v>81</v>
      </c>
      <c r="B192" s="26" t="s">
        <v>170</v>
      </c>
      <c r="C192" s="29" t="s">
        <v>188</v>
      </c>
      <c r="D192" s="10"/>
      <c r="E192" s="10"/>
      <c r="F192" s="10"/>
      <c r="G192" s="10"/>
      <c r="H192" s="10"/>
      <c r="I192" s="74"/>
    </row>
    <row r="193" spans="1:9" ht="15.75">
      <c r="A193" s="22">
        <v>80</v>
      </c>
      <c r="B193" s="26" t="s">
        <v>170</v>
      </c>
      <c r="C193" s="29" t="s">
        <v>189</v>
      </c>
      <c r="D193" s="10"/>
      <c r="E193" s="10"/>
      <c r="F193" s="10">
        <v>1</v>
      </c>
      <c r="G193" s="10"/>
      <c r="H193" s="10"/>
      <c r="I193" s="74"/>
    </row>
    <row r="194" spans="1:11" ht="15.75">
      <c r="A194" s="22">
        <v>79</v>
      </c>
      <c r="B194" s="26" t="s">
        <v>170</v>
      </c>
      <c r="C194" s="29" t="s">
        <v>190</v>
      </c>
      <c r="D194" s="10"/>
      <c r="E194" s="10"/>
      <c r="F194" s="10"/>
      <c r="G194" s="10"/>
      <c r="H194" s="27"/>
      <c r="I194" s="74"/>
      <c r="K194" s="7">
        <f>106-45</f>
        <v>61</v>
      </c>
    </row>
    <row r="195" spans="1:9" ht="15.75">
      <c r="A195" s="22">
        <v>78</v>
      </c>
      <c r="B195" s="26" t="s">
        <v>170</v>
      </c>
      <c r="C195" s="29" t="s">
        <v>191</v>
      </c>
      <c r="D195" s="10"/>
      <c r="E195" s="10"/>
      <c r="F195" s="10"/>
      <c r="G195" s="10"/>
      <c r="H195" s="10"/>
      <c r="I195" s="74"/>
    </row>
    <row r="196" spans="1:9" ht="16.5" thickBot="1">
      <c r="A196" s="22"/>
      <c r="B196" s="38"/>
      <c r="C196" s="48"/>
      <c r="D196" s="14"/>
      <c r="E196" s="14"/>
      <c r="F196" s="14"/>
      <c r="G196" s="14"/>
      <c r="H196" s="14"/>
      <c r="I196" s="81"/>
    </row>
    <row r="197" spans="1:9" ht="16.5" thickBot="1">
      <c r="A197" s="22"/>
      <c r="B197" s="38"/>
      <c r="C197" s="118" t="s">
        <v>51</v>
      </c>
      <c r="D197" s="15">
        <f>SUM(D160:D196)</f>
        <v>0</v>
      </c>
      <c r="E197" s="15">
        <f>SUM(E160:E196)</f>
        <v>0</v>
      </c>
      <c r="F197" s="15">
        <f>SUM(F160:F196)</f>
        <v>35</v>
      </c>
      <c r="G197" s="15">
        <f>SUM(G160:G196)</f>
        <v>45</v>
      </c>
      <c r="H197" s="15">
        <f>SUM(H160:H196)</f>
        <v>8</v>
      </c>
      <c r="I197" s="125">
        <f>SUM(D197:H197)</f>
        <v>88</v>
      </c>
    </row>
    <row r="198" spans="1:9" ht="16.5" thickBot="1">
      <c r="A198" s="22"/>
      <c r="B198" s="38"/>
      <c r="C198" s="48"/>
      <c r="D198" s="14"/>
      <c r="E198" s="14"/>
      <c r="F198" s="14"/>
      <c r="G198" s="14"/>
      <c r="H198" s="14"/>
      <c r="I198" s="81"/>
    </row>
    <row r="199" spans="1:9" ht="16.5" thickBot="1">
      <c r="A199" s="22"/>
      <c r="B199" s="23" t="s">
        <v>154</v>
      </c>
      <c r="C199" s="107" t="s">
        <v>192</v>
      </c>
      <c r="D199" s="4"/>
      <c r="E199" s="10"/>
      <c r="F199" s="10">
        <v>81</v>
      </c>
      <c r="G199" s="10">
        <v>62</v>
      </c>
      <c r="H199" s="10">
        <v>17</v>
      </c>
      <c r="I199" s="109">
        <f>SUM(D199:H199)</f>
        <v>160</v>
      </c>
    </row>
    <row r="200" spans="1:12" s="144" customFormat="1" ht="16.5" thickBot="1">
      <c r="A200" s="139"/>
      <c r="B200" s="140" t="s">
        <v>154</v>
      </c>
      <c r="C200" s="141" t="s">
        <v>53</v>
      </c>
      <c r="D200" s="142">
        <f aca="true" t="shared" si="18" ref="D200:I200">SUM(D197,D198,D199)</f>
        <v>0</v>
      </c>
      <c r="E200" s="142">
        <f t="shared" si="18"/>
        <v>0</v>
      </c>
      <c r="F200" s="143">
        <f t="shared" si="18"/>
        <v>116</v>
      </c>
      <c r="G200" s="143">
        <f t="shared" si="18"/>
        <v>107</v>
      </c>
      <c r="H200" s="143">
        <f t="shared" si="18"/>
        <v>25</v>
      </c>
      <c r="I200" s="134">
        <f t="shared" si="18"/>
        <v>248</v>
      </c>
      <c r="K200" s="88"/>
      <c r="L200" s="88"/>
    </row>
    <row r="201" spans="1:9" ht="16.5" thickBot="1">
      <c r="A201" s="61"/>
      <c r="B201" s="38"/>
      <c r="C201" s="119" t="s">
        <v>54</v>
      </c>
      <c r="D201" s="64" t="e">
        <f aca="true" t="shared" si="19" ref="D201:I201">(D199/D200)*100</f>
        <v>#DIV/0!</v>
      </c>
      <c r="E201" s="64" t="e">
        <f t="shared" si="19"/>
        <v>#DIV/0!</v>
      </c>
      <c r="F201" s="64">
        <f t="shared" si="19"/>
        <v>69.82758620689656</v>
      </c>
      <c r="G201" s="64">
        <f t="shared" si="19"/>
        <v>57.943925233644855</v>
      </c>
      <c r="H201" s="64">
        <f t="shared" si="19"/>
        <v>68</v>
      </c>
      <c r="I201" s="120">
        <f t="shared" si="19"/>
        <v>64.51612903225806</v>
      </c>
    </row>
    <row r="202" spans="2:3" ht="15">
      <c r="B202" s="68"/>
      <c r="C202" s="68"/>
    </row>
    <row r="203" spans="1:3" ht="16.5" customHeight="1" thickBot="1">
      <c r="A203" s="1"/>
      <c r="B203" s="114"/>
      <c r="C203" s="1"/>
    </row>
    <row r="204" spans="1:9" ht="16.5" customHeight="1">
      <c r="A204" s="9"/>
      <c r="B204" s="2" t="s">
        <v>0</v>
      </c>
      <c r="C204" s="3"/>
      <c r="D204" s="4"/>
      <c r="E204" s="4"/>
      <c r="F204" s="4"/>
      <c r="G204" s="4"/>
      <c r="H204" s="4"/>
      <c r="I204" s="5"/>
    </row>
    <row r="205" spans="1:9" ht="16.5" thickBot="1">
      <c r="A205" s="1"/>
      <c r="B205" s="8" t="s">
        <v>1</v>
      </c>
      <c r="C205" s="9"/>
      <c r="D205" s="10"/>
      <c r="E205" s="10"/>
      <c r="F205" s="10"/>
      <c r="G205" s="10"/>
      <c r="H205" s="10"/>
      <c r="I205" s="11"/>
    </row>
    <row r="206" spans="1:9" ht="16.5" customHeight="1" thickBot="1">
      <c r="A206" s="17"/>
      <c r="B206" s="19" t="s">
        <v>3</v>
      </c>
      <c r="C206" s="116" t="s">
        <v>193</v>
      </c>
      <c r="D206" s="20" t="s">
        <v>5</v>
      </c>
      <c r="E206" s="20" t="s">
        <v>6</v>
      </c>
      <c r="F206" s="20" t="s">
        <v>7</v>
      </c>
      <c r="G206" s="20" t="s">
        <v>8</v>
      </c>
      <c r="H206" s="20" t="s">
        <v>9</v>
      </c>
      <c r="I206" s="117" t="s">
        <v>194</v>
      </c>
    </row>
    <row r="207" spans="1:9" ht="16.5" customHeight="1">
      <c r="A207" s="145"/>
      <c r="B207" s="55" t="s">
        <v>195</v>
      </c>
      <c r="C207" s="43" t="s">
        <v>196</v>
      </c>
      <c r="D207" s="146">
        <f aca="true" t="shared" si="20" ref="D207:I208">D39</f>
        <v>0</v>
      </c>
      <c r="E207" s="146">
        <f t="shared" si="20"/>
        <v>0</v>
      </c>
      <c r="F207" s="146">
        <f t="shared" si="20"/>
        <v>38</v>
      </c>
      <c r="G207" s="146">
        <f t="shared" si="20"/>
        <v>43</v>
      </c>
      <c r="H207" s="146">
        <f t="shared" si="20"/>
        <v>2</v>
      </c>
      <c r="I207" s="147">
        <f t="shared" si="20"/>
        <v>83</v>
      </c>
    </row>
    <row r="208" spans="1:9" ht="16.5" customHeight="1">
      <c r="A208" s="145"/>
      <c r="B208" s="148"/>
      <c r="C208" s="24" t="s">
        <v>197</v>
      </c>
      <c r="D208" s="145">
        <f t="shared" si="20"/>
        <v>0</v>
      </c>
      <c r="E208" s="145">
        <f t="shared" si="20"/>
        <v>0</v>
      </c>
      <c r="F208" s="145">
        <f t="shared" si="20"/>
        <v>7</v>
      </c>
      <c r="G208" s="145">
        <f t="shared" si="20"/>
        <v>8</v>
      </c>
      <c r="H208" s="145">
        <f t="shared" si="20"/>
        <v>2</v>
      </c>
      <c r="I208" s="149">
        <f t="shared" si="20"/>
        <v>17</v>
      </c>
    </row>
    <row r="209" spans="1:9" ht="16.5" customHeight="1">
      <c r="A209" s="150"/>
      <c r="B209" s="148"/>
      <c r="C209" s="52" t="s">
        <v>198</v>
      </c>
      <c r="D209" s="150">
        <f aca="true" t="shared" si="21" ref="D209:I209">SUM(D207:D208)</f>
        <v>0</v>
      </c>
      <c r="E209" s="150">
        <f t="shared" si="21"/>
        <v>0</v>
      </c>
      <c r="F209" s="150">
        <f t="shared" si="21"/>
        <v>45</v>
      </c>
      <c r="G209" s="150">
        <f t="shared" si="21"/>
        <v>51</v>
      </c>
      <c r="H209" s="150">
        <f t="shared" si="21"/>
        <v>4</v>
      </c>
      <c r="I209" s="151">
        <f t="shared" si="21"/>
        <v>100</v>
      </c>
    </row>
    <row r="210" spans="1:9" ht="16.5" customHeight="1" thickBot="1">
      <c r="A210" s="145"/>
      <c r="B210" s="63"/>
      <c r="C210" s="118" t="s">
        <v>54</v>
      </c>
      <c r="D210" s="152" t="s">
        <v>199</v>
      </c>
      <c r="E210" s="152" t="e">
        <f>E208/E209*100</f>
        <v>#DIV/0!</v>
      </c>
      <c r="F210" s="152">
        <f>F208/F209*100</f>
        <v>15.555555555555555</v>
      </c>
      <c r="G210" s="152">
        <f>G208/G209*100</f>
        <v>15.686274509803921</v>
      </c>
      <c r="H210" s="152">
        <f>H208/H209*100</f>
        <v>50</v>
      </c>
      <c r="I210" s="153">
        <f>I208/I209*100</f>
        <v>17</v>
      </c>
    </row>
    <row r="211" spans="1:9" ht="16.5" customHeight="1" thickBot="1">
      <c r="A211" s="145"/>
      <c r="B211" s="123" t="s">
        <v>200</v>
      </c>
      <c r="C211" s="154"/>
      <c r="D211" s="155" t="s">
        <v>199</v>
      </c>
      <c r="E211" s="155" t="s">
        <v>199</v>
      </c>
      <c r="F211" s="155" t="s">
        <v>199</v>
      </c>
      <c r="G211" s="155" t="s">
        <v>199</v>
      </c>
      <c r="H211" s="155" t="s">
        <v>199</v>
      </c>
      <c r="I211" s="147">
        <f>I43</f>
        <v>20</v>
      </c>
    </row>
    <row r="212" spans="1:9" ht="16.5" customHeight="1" thickBot="1">
      <c r="A212" s="17"/>
      <c r="B212" s="19"/>
      <c r="C212" s="116"/>
      <c r="D212" s="20" t="s">
        <v>5</v>
      </c>
      <c r="E212" s="20" t="s">
        <v>6</v>
      </c>
      <c r="F212" s="20" t="s">
        <v>7</v>
      </c>
      <c r="G212" s="20" t="s">
        <v>8</v>
      </c>
      <c r="H212" s="20" t="s">
        <v>9</v>
      </c>
      <c r="I212" s="117" t="s">
        <v>10</v>
      </c>
    </row>
    <row r="213" spans="1:9" ht="16.5" customHeight="1">
      <c r="A213" s="145"/>
      <c r="B213" s="55" t="s">
        <v>201</v>
      </c>
      <c r="C213" s="43" t="s">
        <v>202</v>
      </c>
      <c r="D213" s="146" t="e">
        <f>#REF!</f>
        <v>#REF!</v>
      </c>
      <c r="E213" s="146" t="e">
        <f>#REF!</f>
        <v>#REF!</v>
      </c>
      <c r="F213" s="146" t="e">
        <f>#REF!</f>
        <v>#REF!</v>
      </c>
      <c r="G213" s="146" t="e">
        <f>#REF!</f>
        <v>#REF!</v>
      </c>
      <c r="H213" s="146" t="e">
        <f>#REF!</f>
        <v>#REF!</v>
      </c>
      <c r="I213" s="147" t="e">
        <f>#REF!</f>
        <v>#REF!</v>
      </c>
    </row>
    <row r="214" spans="1:9" ht="16.5" customHeight="1">
      <c r="A214" s="145"/>
      <c r="B214" s="26"/>
      <c r="C214" s="24" t="s">
        <v>197</v>
      </c>
      <c r="D214" s="145">
        <f aca="true" t="shared" si="22" ref="D214:I214">D71</f>
        <v>0</v>
      </c>
      <c r="E214" s="145">
        <f t="shared" si="22"/>
        <v>0</v>
      </c>
      <c r="F214" s="145">
        <f t="shared" si="22"/>
        <v>2</v>
      </c>
      <c r="G214" s="145">
        <f t="shared" si="22"/>
        <v>0</v>
      </c>
      <c r="H214" s="145">
        <f t="shared" si="22"/>
        <v>0</v>
      </c>
      <c r="I214" s="149">
        <f t="shared" si="22"/>
        <v>2</v>
      </c>
    </row>
    <row r="215" spans="1:9" ht="16.5" customHeight="1">
      <c r="A215" s="145"/>
      <c r="B215" s="156"/>
      <c r="C215" s="127" t="s">
        <v>203</v>
      </c>
      <c r="D215" s="145" t="e">
        <f aca="true" t="shared" si="23" ref="D215:I215">SUM(D213:D214)</f>
        <v>#REF!</v>
      </c>
      <c r="E215" s="145" t="e">
        <f t="shared" si="23"/>
        <v>#REF!</v>
      </c>
      <c r="F215" s="145" t="e">
        <f t="shared" si="23"/>
        <v>#REF!</v>
      </c>
      <c r="G215" s="145" t="e">
        <f t="shared" si="23"/>
        <v>#REF!</v>
      </c>
      <c r="H215" s="145" t="e">
        <f t="shared" si="23"/>
        <v>#REF!</v>
      </c>
      <c r="I215" s="149" t="e">
        <f t="shared" si="23"/>
        <v>#REF!</v>
      </c>
    </row>
    <row r="216" spans="1:9" ht="16.5" customHeight="1" thickBot="1">
      <c r="A216" s="145"/>
      <c r="B216" s="66"/>
      <c r="C216" s="118" t="s">
        <v>204</v>
      </c>
      <c r="D216" s="152" t="s">
        <v>199</v>
      </c>
      <c r="E216" s="152" t="s">
        <v>199</v>
      </c>
      <c r="F216" s="152" t="s">
        <v>199</v>
      </c>
      <c r="G216" s="152" t="s">
        <v>199</v>
      </c>
      <c r="H216" s="152" t="s">
        <v>199</v>
      </c>
      <c r="I216" s="153" t="s">
        <v>199</v>
      </c>
    </row>
    <row r="217" spans="1:9" ht="16.5" customHeight="1" thickBot="1">
      <c r="A217" s="145"/>
      <c r="B217" s="123" t="s">
        <v>205</v>
      </c>
      <c r="C217" s="111" t="s">
        <v>206</v>
      </c>
      <c r="D217" s="155">
        <f aca="true" t="shared" si="24" ref="D217:I217">D73</f>
        <v>0</v>
      </c>
      <c r="E217" s="155">
        <f t="shared" si="24"/>
        <v>0</v>
      </c>
      <c r="F217" s="155">
        <f t="shared" si="24"/>
        <v>12</v>
      </c>
      <c r="G217" s="155">
        <f t="shared" si="24"/>
        <v>23</v>
      </c>
      <c r="H217" s="155">
        <f t="shared" si="24"/>
        <v>1</v>
      </c>
      <c r="I217" s="157">
        <f t="shared" si="24"/>
        <v>36</v>
      </c>
    </row>
    <row r="218" spans="1:9" ht="16.5" customHeight="1" thickBot="1">
      <c r="A218" s="150"/>
      <c r="B218" s="110" t="s">
        <v>207</v>
      </c>
      <c r="C218" s="111" t="s">
        <v>194</v>
      </c>
      <c r="D218" s="158" t="e">
        <f>#REF!</f>
        <v>#REF!</v>
      </c>
      <c r="E218" s="158" t="e">
        <f>#REF!</f>
        <v>#REF!</v>
      </c>
      <c r="F218" s="158" t="e">
        <f>#REF!</f>
        <v>#REF!</v>
      </c>
      <c r="G218" s="158" t="e">
        <f>#REF!</f>
        <v>#REF!</v>
      </c>
      <c r="H218" s="158" t="e">
        <f>#REF!</f>
        <v>#REF!</v>
      </c>
      <c r="I218" s="158" t="e">
        <f>#REF!</f>
        <v>#REF!</v>
      </c>
    </row>
    <row r="219" spans="1:9" ht="16.5" customHeight="1" thickBot="1">
      <c r="A219" s="17"/>
      <c r="B219" s="19"/>
      <c r="C219" s="116"/>
      <c r="D219" s="20" t="s">
        <v>5</v>
      </c>
      <c r="E219" s="20" t="s">
        <v>6</v>
      </c>
      <c r="F219" s="20" t="s">
        <v>7</v>
      </c>
      <c r="G219" s="20" t="s">
        <v>8</v>
      </c>
      <c r="H219" s="20" t="s">
        <v>9</v>
      </c>
      <c r="I219" s="117" t="s">
        <v>10</v>
      </c>
    </row>
    <row r="220" spans="1:9" ht="16.5" customHeight="1">
      <c r="A220" s="145"/>
      <c r="B220" s="55" t="s">
        <v>90</v>
      </c>
      <c r="C220" s="159" t="s">
        <v>196</v>
      </c>
      <c r="D220" s="146">
        <f aca="true" t="shared" si="25" ref="D220:I221">D91</f>
        <v>0</v>
      </c>
      <c r="E220" s="146">
        <f t="shared" si="25"/>
        <v>0</v>
      </c>
      <c r="F220" s="146">
        <f t="shared" si="25"/>
        <v>10</v>
      </c>
      <c r="G220" s="146">
        <f t="shared" si="25"/>
        <v>12</v>
      </c>
      <c r="H220" s="146">
        <f t="shared" si="25"/>
        <v>0</v>
      </c>
      <c r="I220" s="147">
        <f t="shared" si="25"/>
        <v>22</v>
      </c>
    </row>
    <row r="221" spans="1:9" ht="16.5" customHeight="1">
      <c r="A221" s="145"/>
      <c r="B221" s="58"/>
      <c r="C221" s="160" t="s">
        <v>208</v>
      </c>
      <c r="D221" s="145">
        <f t="shared" si="25"/>
        <v>0</v>
      </c>
      <c r="E221" s="145">
        <f t="shared" si="25"/>
        <v>0</v>
      </c>
      <c r="F221" s="145">
        <f t="shared" si="25"/>
        <v>3</v>
      </c>
      <c r="G221" s="145">
        <f t="shared" si="25"/>
        <v>3</v>
      </c>
      <c r="H221" s="145">
        <f t="shared" si="25"/>
        <v>0</v>
      </c>
      <c r="I221" s="149">
        <f t="shared" si="25"/>
        <v>6</v>
      </c>
    </row>
    <row r="222" spans="1:9" ht="16.5" customHeight="1">
      <c r="A222" s="150"/>
      <c r="B222" s="58"/>
      <c r="C222" s="127" t="s">
        <v>198</v>
      </c>
      <c r="D222" s="150">
        <f aca="true" t="shared" si="26" ref="D222:I222">SUM(D220:D221)</f>
        <v>0</v>
      </c>
      <c r="E222" s="150">
        <f t="shared" si="26"/>
        <v>0</v>
      </c>
      <c r="F222" s="150">
        <f t="shared" si="26"/>
        <v>13</v>
      </c>
      <c r="G222" s="150">
        <f t="shared" si="26"/>
        <v>15</v>
      </c>
      <c r="H222" s="150">
        <f t="shared" si="26"/>
        <v>0</v>
      </c>
      <c r="I222" s="151">
        <f t="shared" si="26"/>
        <v>28</v>
      </c>
    </row>
    <row r="223" spans="1:9" ht="16.5" customHeight="1" thickBot="1">
      <c r="A223" s="145"/>
      <c r="B223" s="66"/>
      <c r="C223" s="118" t="s">
        <v>54</v>
      </c>
      <c r="D223" s="152" t="s">
        <v>199</v>
      </c>
      <c r="E223" s="152" t="e">
        <f>E221/E222*100</f>
        <v>#DIV/0!</v>
      </c>
      <c r="F223" s="152">
        <f>F221/F222*100</f>
        <v>23.076923076923077</v>
      </c>
      <c r="G223" s="152">
        <f>G221/G222*100</f>
        <v>20</v>
      </c>
      <c r="H223" s="152">
        <v>0</v>
      </c>
      <c r="I223" s="153">
        <f>I221/I222*100</f>
        <v>21.428571428571427</v>
      </c>
    </row>
    <row r="224" spans="1:9" ht="16.5" customHeight="1" thickBot="1">
      <c r="A224" s="17"/>
      <c r="B224" s="19"/>
      <c r="C224" s="116"/>
      <c r="D224" s="20" t="s">
        <v>5</v>
      </c>
      <c r="E224" s="20" t="s">
        <v>6</v>
      </c>
      <c r="F224" s="20" t="s">
        <v>7</v>
      </c>
      <c r="G224" s="20" t="s">
        <v>8</v>
      </c>
      <c r="H224" s="20" t="s">
        <v>9</v>
      </c>
      <c r="I224" s="117" t="s">
        <v>10</v>
      </c>
    </row>
    <row r="225" spans="1:9" ht="16.5" customHeight="1" thickBot="1">
      <c r="A225" s="150"/>
      <c r="B225" s="123" t="s">
        <v>103</v>
      </c>
      <c r="C225" s="111" t="s">
        <v>194</v>
      </c>
      <c r="D225" s="158">
        <f aca="true" t="shared" si="27" ref="D225:I225">D103</f>
        <v>0</v>
      </c>
      <c r="E225" s="158">
        <f t="shared" si="27"/>
        <v>0</v>
      </c>
      <c r="F225" s="158">
        <f t="shared" si="27"/>
        <v>0</v>
      </c>
      <c r="G225" s="158">
        <f t="shared" si="27"/>
        <v>0</v>
      </c>
      <c r="H225" s="158">
        <f t="shared" si="27"/>
        <v>0</v>
      </c>
      <c r="I225" s="161">
        <f t="shared" si="27"/>
        <v>0</v>
      </c>
    </row>
    <row r="226" spans="1:9" ht="16.5" customHeight="1" thickBot="1">
      <c r="A226" s="17"/>
      <c r="B226" s="19"/>
      <c r="C226" s="116"/>
      <c r="D226" s="20" t="s">
        <v>5</v>
      </c>
      <c r="E226" s="20" t="s">
        <v>6</v>
      </c>
      <c r="F226" s="20" t="s">
        <v>7</v>
      </c>
      <c r="G226" s="20" t="s">
        <v>8</v>
      </c>
      <c r="H226" s="20" t="s">
        <v>9</v>
      </c>
      <c r="I226" s="117" t="s">
        <v>10</v>
      </c>
    </row>
    <row r="227" spans="1:9" ht="16.5" customHeight="1" thickBot="1">
      <c r="A227" s="145"/>
      <c r="B227" s="55" t="s">
        <v>108</v>
      </c>
      <c r="C227" s="118" t="s">
        <v>198</v>
      </c>
      <c r="D227" s="146">
        <v>0</v>
      </c>
      <c r="E227" s="146">
        <f>E109</f>
        <v>0</v>
      </c>
      <c r="F227" s="146">
        <f>F109</f>
        <v>0</v>
      </c>
      <c r="G227" s="146">
        <f>G109</f>
        <v>0</v>
      </c>
      <c r="H227" s="146">
        <f>H109</f>
        <v>0</v>
      </c>
      <c r="I227" s="147">
        <f>I109</f>
        <v>0</v>
      </c>
    </row>
    <row r="228" spans="1:9" ht="16.5" customHeight="1" thickBot="1">
      <c r="A228" s="17"/>
      <c r="B228" s="19"/>
      <c r="C228" s="116"/>
      <c r="D228" s="20" t="s">
        <v>5</v>
      </c>
      <c r="E228" s="20" t="s">
        <v>6</v>
      </c>
      <c r="F228" s="20" t="s">
        <v>7</v>
      </c>
      <c r="G228" s="20" t="s">
        <v>8</v>
      </c>
      <c r="H228" s="20" t="s">
        <v>9</v>
      </c>
      <c r="I228" s="117" t="s">
        <v>10</v>
      </c>
    </row>
    <row r="229" spans="1:9" ht="16.5" customHeight="1">
      <c r="A229" s="145"/>
      <c r="B229" s="162" t="s">
        <v>118</v>
      </c>
      <c r="C229" s="159" t="s">
        <v>196</v>
      </c>
      <c r="D229" s="146">
        <f aca="true" t="shared" si="28" ref="D229:I229">D149</f>
        <v>0</v>
      </c>
      <c r="E229" s="146">
        <f t="shared" si="28"/>
        <v>0</v>
      </c>
      <c r="F229" s="146">
        <f t="shared" si="28"/>
        <v>27</v>
      </c>
      <c r="G229" s="146">
        <f t="shared" si="28"/>
        <v>58</v>
      </c>
      <c r="H229" s="146">
        <f t="shared" si="28"/>
        <v>7</v>
      </c>
      <c r="I229" s="147">
        <f t="shared" si="28"/>
        <v>92</v>
      </c>
    </row>
    <row r="230" spans="1:9" ht="16.5" customHeight="1">
      <c r="A230" s="145"/>
      <c r="B230" s="26"/>
      <c r="C230" s="160" t="s">
        <v>208</v>
      </c>
      <c r="D230" s="145">
        <f aca="true" t="shared" si="29" ref="D230:I230">D152</f>
        <v>0</v>
      </c>
      <c r="E230" s="145">
        <f t="shared" si="29"/>
        <v>0</v>
      </c>
      <c r="F230" s="145">
        <f t="shared" si="29"/>
        <v>96</v>
      </c>
      <c r="G230" s="145">
        <f t="shared" si="29"/>
        <v>121</v>
      </c>
      <c r="H230" s="145">
        <f t="shared" si="29"/>
        <v>14</v>
      </c>
      <c r="I230" s="149">
        <f t="shared" si="29"/>
        <v>231</v>
      </c>
    </row>
    <row r="231" spans="1:9" ht="16.5" customHeight="1">
      <c r="A231" s="150"/>
      <c r="B231" s="26"/>
      <c r="C231" s="127" t="s">
        <v>198</v>
      </c>
      <c r="D231" s="150">
        <f aca="true" t="shared" si="30" ref="D231:I231">SUM(D229:D230)</f>
        <v>0</v>
      </c>
      <c r="E231" s="150">
        <f t="shared" si="30"/>
        <v>0</v>
      </c>
      <c r="F231" s="150">
        <f t="shared" si="30"/>
        <v>123</v>
      </c>
      <c r="G231" s="150">
        <f t="shared" si="30"/>
        <v>179</v>
      </c>
      <c r="H231" s="150">
        <f t="shared" si="30"/>
        <v>21</v>
      </c>
      <c r="I231" s="151">
        <f t="shared" si="30"/>
        <v>323</v>
      </c>
    </row>
    <row r="232" spans="1:9" ht="16.5" customHeight="1" thickBot="1">
      <c r="A232" s="145"/>
      <c r="B232" s="38"/>
      <c r="C232" s="118" t="s">
        <v>54</v>
      </c>
      <c r="D232" s="152" t="e">
        <f aca="true" t="shared" si="31" ref="D232:I232">D230/D231*100</f>
        <v>#DIV/0!</v>
      </c>
      <c r="E232" s="152" t="e">
        <f t="shared" si="31"/>
        <v>#DIV/0!</v>
      </c>
      <c r="F232" s="152">
        <f t="shared" si="31"/>
        <v>78.04878048780488</v>
      </c>
      <c r="G232" s="152">
        <f t="shared" si="31"/>
        <v>67.59776536312849</v>
      </c>
      <c r="H232" s="152">
        <f t="shared" si="31"/>
        <v>66.66666666666666</v>
      </c>
      <c r="I232" s="153">
        <f t="shared" si="31"/>
        <v>71.51702786377709</v>
      </c>
    </row>
    <row r="233" spans="1:9" ht="16.5" customHeight="1" thickBot="1">
      <c r="A233" s="17"/>
      <c r="B233" s="19"/>
      <c r="C233" s="116"/>
      <c r="D233" s="20" t="s">
        <v>5</v>
      </c>
      <c r="E233" s="20" t="s">
        <v>6</v>
      </c>
      <c r="F233" s="20" t="s">
        <v>7</v>
      </c>
      <c r="G233" s="20" t="s">
        <v>8</v>
      </c>
      <c r="H233" s="20" t="s">
        <v>9</v>
      </c>
      <c r="I233" s="117" t="s">
        <v>10</v>
      </c>
    </row>
    <row r="234" spans="1:9" ht="16.5" customHeight="1">
      <c r="A234" s="145"/>
      <c r="B234" s="162" t="s">
        <v>154</v>
      </c>
      <c r="C234" s="159" t="s">
        <v>196</v>
      </c>
      <c r="D234" s="146">
        <f aca="true" t="shared" si="32" ref="D234:I234">D197</f>
        <v>0</v>
      </c>
      <c r="E234" s="146">
        <f t="shared" si="32"/>
        <v>0</v>
      </c>
      <c r="F234" s="146">
        <f t="shared" si="32"/>
        <v>35</v>
      </c>
      <c r="G234" s="146">
        <f t="shared" si="32"/>
        <v>45</v>
      </c>
      <c r="H234" s="146">
        <f t="shared" si="32"/>
        <v>8</v>
      </c>
      <c r="I234" s="147">
        <f t="shared" si="32"/>
        <v>88</v>
      </c>
    </row>
    <row r="235" spans="1:9" ht="15.75">
      <c r="A235" s="145"/>
      <c r="B235" s="26"/>
      <c r="C235" s="160" t="s">
        <v>208</v>
      </c>
      <c r="D235" s="145">
        <f aca="true" t="shared" si="33" ref="D235:I235">D199+D198</f>
        <v>0</v>
      </c>
      <c r="E235" s="145">
        <f t="shared" si="33"/>
        <v>0</v>
      </c>
      <c r="F235" s="145">
        <f t="shared" si="33"/>
        <v>81</v>
      </c>
      <c r="G235" s="145">
        <f t="shared" si="33"/>
        <v>62</v>
      </c>
      <c r="H235" s="145">
        <f t="shared" si="33"/>
        <v>17</v>
      </c>
      <c r="I235" s="145">
        <f t="shared" si="33"/>
        <v>160</v>
      </c>
    </row>
    <row r="236" spans="1:10" ht="15.75">
      <c r="A236" s="150"/>
      <c r="B236" s="26"/>
      <c r="C236" s="127" t="s">
        <v>198</v>
      </c>
      <c r="D236" s="150">
        <f aca="true" t="shared" si="34" ref="D236:I236">SUM(D234:D235)</f>
        <v>0</v>
      </c>
      <c r="E236" s="150">
        <f t="shared" si="34"/>
        <v>0</v>
      </c>
      <c r="F236" s="150">
        <f t="shared" si="34"/>
        <v>116</v>
      </c>
      <c r="G236" s="150">
        <f t="shared" si="34"/>
        <v>107</v>
      </c>
      <c r="H236" s="150">
        <f t="shared" si="34"/>
        <v>25</v>
      </c>
      <c r="I236" s="151">
        <f t="shared" si="34"/>
        <v>248</v>
      </c>
      <c r="J236" s="53"/>
    </row>
    <row r="237" spans="1:10" ht="16.5" thickBot="1">
      <c r="A237" s="145"/>
      <c r="B237" s="38"/>
      <c r="C237" s="118" t="s">
        <v>54</v>
      </c>
      <c r="D237" s="152" t="s">
        <v>199</v>
      </c>
      <c r="E237" s="152" t="e">
        <f>E235/E236*100</f>
        <v>#DIV/0!</v>
      </c>
      <c r="F237" s="152">
        <f>F235/F236*100</f>
        <v>69.82758620689656</v>
      </c>
      <c r="G237" s="152">
        <f>G235/G236*100</f>
        <v>57.943925233644855</v>
      </c>
      <c r="H237" s="152">
        <f>H235/H236*100</f>
        <v>68</v>
      </c>
      <c r="I237" s="153">
        <f>I235/I236*100</f>
        <v>64.51612903225806</v>
      </c>
      <c r="J237" s="53"/>
    </row>
    <row r="238" ht="15.75" thickBot="1">
      <c r="J238" s="53"/>
    </row>
    <row r="239" spans="1:10" ht="16.5" thickBot="1">
      <c r="A239" s="17"/>
      <c r="B239" s="19"/>
      <c r="C239" s="163"/>
      <c r="D239" s="20" t="s">
        <v>5</v>
      </c>
      <c r="E239" s="20" t="s">
        <v>6</v>
      </c>
      <c r="F239" s="20" t="s">
        <v>7</v>
      </c>
      <c r="G239" s="20" t="s">
        <v>8</v>
      </c>
      <c r="H239" s="20" t="s">
        <v>9</v>
      </c>
      <c r="I239" s="117" t="s">
        <v>10</v>
      </c>
      <c r="J239" s="53"/>
    </row>
    <row r="240" spans="1:10" ht="15.75">
      <c r="A240" s="145"/>
      <c r="B240" s="164" t="s">
        <v>209</v>
      </c>
      <c r="C240" s="130" t="s">
        <v>196</v>
      </c>
      <c r="D240" s="4"/>
      <c r="E240" s="146"/>
      <c r="F240" s="146"/>
      <c r="G240" s="146"/>
      <c r="H240" s="146"/>
      <c r="I240" s="147"/>
      <c r="J240" s="53"/>
    </row>
    <row r="241" spans="1:10" ht="15.75" thickBot="1">
      <c r="A241" s="145"/>
      <c r="B241" s="165"/>
      <c r="C241" s="67" t="s">
        <v>208</v>
      </c>
      <c r="D241" s="152"/>
      <c r="E241" s="152"/>
      <c r="F241" s="152"/>
      <c r="G241" s="152"/>
      <c r="H241" s="152"/>
      <c r="I241" s="153"/>
      <c r="J241" s="53"/>
    </row>
    <row r="242" spans="1:10" ht="16.5" thickBot="1">
      <c r="A242" s="150"/>
      <c r="B242" s="166"/>
      <c r="C242" s="167" t="s">
        <v>194</v>
      </c>
      <c r="D242" s="155" t="e">
        <f aca="true" t="shared" si="35" ref="D242:I242">D236+D231+D227+D225+D222+D218+D209</f>
        <v>#REF!</v>
      </c>
      <c r="E242" s="155" t="e">
        <f t="shared" si="35"/>
        <v>#REF!</v>
      </c>
      <c r="F242" s="155" t="e">
        <f t="shared" si="35"/>
        <v>#REF!</v>
      </c>
      <c r="G242" s="155" t="e">
        <f t="shared" si="35"/>
        <v>#REF!</v>
      </c>
      <c r="H242" s="155" t="e">
        <f t="shared" si="35"/>
        <v>#REF!</v>
      </c>
      <c r="I242" s="157" t="e">
        <f t="shared" si="35"/>
        <v>#REF!</v>
      </c>
      <c r="J242" s="53"/>
    </row>
    <row r="243" spans="1:10" ht="15.75" thickBot="1">
      <c r="A243" s="145"/>
      <c r="B243" s="165"/>
      <c r="C243" s="67" t="s">
        <v>54</v>
      </c>
      <c r="D243" s="152"/>
      <c r="E243" s="152" t="e">
        <f>E241/E242*100</f>
        <v>#REF!</v>
      </c>
      <c r="F243" s="152" t="e">
        <f>F241/F242*100</f>
        <v>#REF!</v>
      </c>
      <c r="G243" s="152" t="e">
        <f>G241/G242*100</f>
        <v>#REF!</v>
      </c>
      <c r="H243" s="152" t="e">
        <f>H241/H242*100</f>
        <v>#REF!</v>
      </c>
      <c r="I243" s="153" t="e">
        <f>I241/I242*100</f>
        <v>#REF!</v>
      </c>
      <c r="J243" s="53"/>
    </row>
    <row r="244" spans="1:10" ht="15">
      <c r="A244" s="53"/>
      <c r="B244" s="53"/>
      <c r="C244" s="53"/>
      <c r="D244" s="10"/>
      <c r="E244" s="10"/>
      <c r="F244" s="10"/>
      <c r="G244" s="10"/>
      <c r="H244" s="10"/>
      <c r="I244" s="10"/>
      <c r="J244" s="53"/>
    </row>
  </sheetData>
  <printOptions horizontalCentered="1" verticalCentered="1"/>
  <pageMargins left="0.4724409448818898" right="0.4724409448818898" top="0.2362204724409449" bottom="0.31496062992125984" header="0.5118110236220472" footer="0.4724409448818898"/>
  <pageSetup firstPageNumber="1" useFirstPageNumber="1" fitToHeight="1" fitToWidth="1" horizontalDpi="300" verticalDpi="300" orientation="portrait" paperSize="9" scale="21" r:id="rId2"/>
  <headerFooter alignWithMargins="0">
    <oddFooter>&amp;C&amp;9J. de la Hoz. Estadisticas de capturas de salmon en cotos.&amp;14
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JERONIHR</dc:creator>
  <cp:keywords/>
  <dc:description/>
  <cp:lastModifiedBy>pc</cp:lastModifiedBy>
  <dcterms:created xsi:type="dcterms:W3CDTF">2013-10-04T09:45:45Z</dcterms:created>
  <dcterms:modified xsi:type="dcterms:W3CDTF">2013-10-23T09:53:26Z</dcterms:modified>
  <cp:category/>
  <cp:version/>
  <cp:contentType/>
  <cp:contentStatus/>
</cp:coreProperties>
</file>